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adchenko_EA\Desktop\ООПТ 14.03.2025\"/>
    </mc:Choice>
  </mc:AlternateContent>
  <bookViews>
    <workbookView xWindow="0" yWindow="0" windowWidth="28800" windowHeight="12330"/>
  </bookViews>
  <sheets>
    <sheet name="Перечень по районам" sheetId="19" r:id="rId1"/>
  </sheets>
  <definedNames>
    <definedName name="_xlnm.Print_Area" localSheetId="0">'Перечень по районам'!$A$1:$O$186</definedName>
  </definedNames>
  <calcPr calcId="162913"/>
</workbook>
</file>

<file path=xl/calcChain.xml><?xml version="1.0" encoding="utf-8"?>
<calcChain xmlns="http://schemas.openxmlformats.org/spreadsheetml/2006/main">
  <c r="E140" i="19" l="1"/>
  <c r="E12" i="19"/>
  <c r="E9" i="19"/>
  <c r="O179" i="19" l="1"/>
  <c r="N179" i="19"/>
  <c r="O170" i="19"/>
  <c r="N170" i="19"/>
  <c r="F140" i="19" l="1"/>
  <c r="B140" i="19"/>
  <c r="B102" i="19"/>
  <c r="K185" i="19" l="1"/>
  <c r="G182" i="19"/>
  <c r="G183" i="19"/>
  <c r="G184" i="19"/>
  <c r="G181" i="19"/>
  <c r="G180" i="19"/>
  <c r="K178" i="19"/>
  <c r="K177" i="19"/>
  <c r="I176" i="19"/>
  <c r="G173" i="19"/>
  <c r="G174" i="19"/>
  <c r="G175" i="19"/>
  <c r="G172" i="19"/>
  <c r="G171" i="19"/>
  <c r="I167" i="19"/>
  <c r="I168" i="19"/>
  <c r="I169" i="19"/>
  <c r="I166" i="19"/>
  <c r="G163" i="19"/>
  <c r="G164" i="19"/>
  <c r="G165" i="19"/>
  <c r="G162" i="19"/>
  <c r="G161" i="19"/>
  <c r="I159" i="19"/>
  <c r="I158" i="19"/>
  <c r="G154" i="19"/>
  <c r="G155" i="19"/>
  <c r="G156" i="19"/>
  <c r="G157" i="19"/>
  <c r="G147" i="19"/>
  <c r="G148" i="19"/>
  <c r="G149" i="19"/>
  <c r="G150" i="19"/>
  <c r="G151" i="19"/>
  <c r="G152" i="19"/>
  <c r="G153" i="19"/>
  <c r="G146" i="19"/>
  <c r="M144" i="19"/>
  <c r="K143" i="19"/>
  <c r="I142" i="19"/>
  <c r="G141" i="19"/>
  <c r="M139" i="19"/>
  <c r="I138" i="19"/>
  <c r="I137" i="19"/>
  <c r="I136" i="19"/>
  <c r="G133" i="19"/>
  <c r="G134" i="19"/>
  <c r="G135" i="19"/>
  <c r="G132" i="19"/>
  <c r="K130" i="19"/>
  <c r="G129" i="19"/>
  <c r="G128" i="19"/>
  <c r="I127" i="19"/>
  <c r="I126" i="19"/>
  <c r="K124" i="19"/>
  <c r="I122" i="19"/>
  <c r="I123" i="19"/>
  <c r="I121" i="19"/>
  <c r="G120" i="19"/>
  <c r="I118" i="19"/>
  <c r="I117" i="19"/>
  <c r="G116" i="19"/>
  <c r="G115" i="19"/>
  <c r="G114" i="19"/>
  <c r="G111" i="19"/>
  <c r="G110" i="19"/>
  <c r="G108" i="19"/>
  <c r="G107" i="19"/>
  <c r="I106" i="19"/>
  <c r="G104" i="19"/>
  <c r="G105" i="19"/>
  <c r="G103" i="19"/>
  <c r="M101" i="19"/>
  <c r="K99" i="19"/>
  <c r="I98" i="19"/>
  <c r="I92" i="19"/>
  <c r="I93" i="19"/>
  <c r="I94" i="19"/>
  <c r="I95" i="19"/>
  <c r="I96" i="19"/>
  <c r="I97" i="19"/>
  <c r="I86" i="19"/>
  <c r="I87" i="19"/>
  <c r="I88" i="19"/>
  <c r="I89" i="19"/>
  <c r="I90" i="19"/>
  <c r="I91" i="19"/>
  <c r="I85" i="19"/>
  <c r="G83" i="19"/>
  <c r="G84" i="19"/>
  <c r="G80" i="19"/>
  <c r="G81" i="19"/>
  <c r="G82" i="19"/>
  <c r="G79" i="19"/>
  <c r="I77" i="19"/>
  <c r="M75" i="19"/>
  <c r="K74" i="19"/>
  <c r="K73" i="19"/>
  <c r="G70" i="19"/>
  <c r="I66" i="19"/>
  <c r="I67" i="19"/>
  <c r="I68" i="19"/>
  <c r="I65" i="19"/>
  <c r="G61" i="19"/>
  <c r="G62" i="19"/>
  <c r="G63" i="19"/>
  <c r="G64" i="19"/>
  <c r="G60" i="19"/>
  <c r="K58" i="19"/>
  <c r="I57" i="19"/>
  <c r="G56" i="19"/>
  <c r="I51" i="19"/>
  <c r="I52" i="19"/>
  <c r="I53" i="19"/>
  <c r="I54" i="19"/>
  <c r="I50" i="19"/>
  <c r="G49" i="19"/>
  <c r="G44" i="19"/>
  <c r="G45" i="19"/>
  <c r="G46" i="19"/>
  <c r="G47" i="19"/>
  <c r="G48" i="19"/>
  <c r="G43" i="19"/>
  <c r="M41" i="19"/>
  <c r="K40" i="19"/>
  <c r="K39" i="19"/>
  <c r="I38" i="19"/>
  <c r="I37" i="19"/>
  <c r="G34" i="19"/>
  <c r="G35" i="19"/>
  <c r="G36" i="19"/>
  <c r="G33" i="19"/>
  <c r="I30" i="19"/>
  <c r="I31" i="19"/>
  <c r="I29" i="19"/>
  <c r="G27" i="19"/>
  <c r="G28" i="19"/>
  <c r="G26" i="19"/>
  <c r="I17" i="19"/>
  <c r="I18" i="19"/>
  <c r="I19" i="19"/>
  <c r="I20" i="19"/>
  <c r="I21" i="19"/>
  <c r="I22" i="19"/>
  <c r="I16" i="19"/>
  <c r="G14" i="19"/>
  <c r="G15" i="19"/>
  <c r="G13" i="19"/>
  <c r="G11" i="19"/>
  <c r="G10" i="19"/>
  <c r="I8" i="19"/>
  <c r="G7" i="19"/>
  <c r="G6" i="19"/>
  <c r="M186" i="19" l="1"/>
  <c r="K186" i="19"/>
  <c r="I186" i="19"/>
  <c r="G186" i="19"/>
  <c r="E186" i="19"/>
  <c r="E179" i="19"/>
  <c r="M170" i="19"/>
  <c r="K170" i="19"/>
  <c r="I170" i="19"/>
  <c r="G170" i="19"/>
  <c r="E170" i="19"/>
  <c r="M160" i="19"/>
  <c r="K160" i="19"/>
  <c r="I160" i="19"/>
  <c r="G160" i="19"/>
  <c r="E160" i="19"/>
  <c r="M145" i="19"/>
  <c r="K145" i="19"/>
  <c r="I145" i="19"/>
  <c r="G145" i="19"/>
  <c r="E145" i="19"/>
  <c r="I9" i="19"/>
  <c r="B186" i="19"/>
  <c r="B179" i="19"/>
  <c r="B170" i="19"/>
  <c r="B160" i="19"/>
  <c r="B145" i="19"/>
  <c r="B131" i="19"/>
  <c r="B125" i="19"/>
  <c r="B119" i="19"/>
  <c r="B113" i="19"/>
  <c r="B109" i="19"/>
  <c r="B78" i="19"/>
  <c r="B76" i="19"/>
  <c r="B69" i="19"/>
  <c r="B59" i="19"/>
  <c r="B55" i="19"/>
  <c r="B42" i="19"/>
  <c r="B32" i="19"/>
  <c r="B25" i="19"/>
  <c r="B12" i="19"/>
  <c r="B9" i="19"/>
  <c r="H186" i="19"/>
  <c r="J186" i="19"/>
  <c r="L186" i="19"/>
  <c r="F186" i="19"/>
  <c r="G179" i="19"/>
  <c r="H179" i="19"/>
  <c r="I179" i="19"/>
  <c r="J179" i="19"/>
  <c r="K179" i="19"/>
  <c r="L179" i="19"/>
  <c r="M179" i="19"/>
  <c r="F179" i="19"/>
  <c r="H170" i="19"/>
  <c r="J170" i="19"/>
  <c r="L170" i="19"/>
  <c r="F170" i="19"/>
  <c r="H160" i="19"/>
  <c r="J160" i="19"/>
  <c r="L160" i="19"/>
  <c r="F160" i="19"/>
  <c r="H145" i="19"/>
  <c r="J145" i="19"/>
  <c r="L145" i="19"/>
  <c r="F145" i="19"/>
  <c r="M140" i="19"/>
  <c r="L140" i="19"/>
  <c r="K140" i="19"/>
  <c r="J140" i="19"/>
  <c r="I140" i="19"/>
  <c r="H140" i="19"/>
  <c r="G140" i="19"/>
  <c r="B5" i="19" l="1"/>
  <c r="F131" i="19"/>
  <c r="G131" i="19"/>
  <c r="H131" i="19"/>
  <c r="I131" i="19"/>
  <c r="J131" i="19"/>
  <c r="K131" i="19"/>
  <c r="L131" i="19"/>
  <c r="M131" i="19"/>
  <c r="E131" i="19"/>
  <c r="F119" i="19"/>
  <c r="G119" i="19"/>
  <c r="H119" i="19"/>
  <c r="I119" i="19"/>
  <c r="J119" i="19"/>
  <c r="K119" i="19"/>
  <c r="L119" i="19"/>
  <c r="M119" i="19"/>
  <c r="E119" i="19"/>
  <c r="F113" i="19"/>
  <c r="G113" i="19"/>
  <c r="H113" i="19"/>
  <c r="I113" i="19"/>
  <c r="J113" i="19"/>
  <c r="K113" i="19"/>
  <c r="L113" i="19"/>
  <c r="M113" i="19"/>
  <c r="E113" i="19"/>
  <c r="F109" i="19"/>
  <c r="G109" i="19"/>
  <c r="H109" i="19"/>
  <c r="I109" i="19"/>
  <c r="J109" i="19"/>
  <c r="K109" i="19"/>
  <c r="L109" i="19"/>
  <c r="M109" i="19"/>
  <c r="E109" i="19"/>
  <c r="F102" i="19"/>
  <c r="G102" i="19"/>
  <c r="H102" i="19"/>
  <c r="I102" i="19"/>
  <c r="J102" i="19"/>
  <c r="K102" i="19"/>
  <c r="L102" i="19"/>
  <c r="M102" i="19"/>
  <c r="E102" i="19"/>
  <c r="F78" i="19"/>
  <c r="G78" i="19"/>
  <c r="H78" i="19"/>
  <c r="I78" i="19"/>
  <c r="J78" i="19"/>
  <c r="K78" i="19"/>
  <c r="L78" i="19"/>
  <c r="M78" i="19"/>
  <c r="E78" i="19"/>
  <c r="E76" i="19"/>
  <c r="G76" i="19"/>
  <c r="H76" i="19"/>
  <c r="I76" i="19"/>
  <c r="J76" i="19"/>
  <c r="K76" i="19"/>
  <c r="L76" i="19"/>
  <c r="M76" i="19"/>
  <c r="F76" i="19"/>
  <c r="E69" i="19"/>
  <c r="G69" i="19"/>
  <c r="H69" i="19"/>
  <c r="I69" i="19"/>
  <c r="J69" i="19"/>
  <c r="K69" i="19"/>
  <c r="L69" i="19"/>
  <c r="M69" i="19"/>
  <c r="F69" i="19"/>
  <c r="E59" i="19"/>
  <c r="G59" i="19"/>
  <c r="H59" i="19"/>
  <c r="I59" i="19"/>
  <c r="J59" i="19"/>
  <c r="K59" i="19"/>
  <c r="L59" i="19"/>
  <c r="M59" i="19"/>
  <c r="F59" i="19"/>
  <c r="E55" i="19"/>
  <c r="G55" i="19"/>
  <c r="H55" i="19"/>
  <c r="I55" i="19"/>
  <c r="J55" i="19"/>
  <c r="K55" i="19"/>
  <c r="L55" i="19"/>
  <c r="M55" i="19"/>
  <c r="F55" i="19"/>
  <c r="E42" i="19"/>
  <c r="G42" i="19"/>
  <c r="H42" i="19"/>
  <c r="I42" i="19"/>
  <c r="J42" i="19"/>
  <c r="K42" i="19"/>
  <c r="L42" i="19"/>
  <c r="M42" i="19"/>
  <c r="F42" i="19"/>
  <c r="G12" i="19"/>
  <c r="H12" i="19"/>
  <c r="I12" i="19"/>
  <c r="J12" i="19"/>
  <c r="K12" i="19"/>
  <c r="L12" i="19"/>
  <c r="M12" i="19"/>
  <c r="F12" i="19"/>
  <c r="E32" i="19"/>
  <c r="G32" i="19"/>
  <c r="H32" i="19"/>
  <c r="I32" i="19"/>
  <c r="J32" i="19"/>
  <c r="K32" i="19"/>
  <c r="L32" i="19"/>
  <c r="M32" i="19"/>
  <c r="F32" i="19"/>
  <c r="E125" i="19"/>
  <c r="G25" i="19"/>
  <c r="H25" i="19"/>
  <c r="I25" i="19"/>
  <c r="J25" i="19"/>
  <c r="K25" i="19"/>
  <c r="L25" i="19"/>
  <c r="F25" i="19"/>
  <c r="M125" i="19"/>
  <c r="L125" i="19"/>
  <c r="K125" i="19"/>
  <c r="J125" i="19"/>
  <c r="M9" i="19"/>
  <c r="L9" i="19"/>
  <c r="K9" i="19"/>
  <c r="J9" i="19"/>
  <c r="I125" i="19"/>
  <c r="H125" i="19"/>
  <c r="G125" i="19"/>
  <c r="F125" i="19"/>
  <c r="G9" i="19"/>
  <c r="G5" i="19" s="1"/>
  <c r="H9" i="19"/>
  <c r="F9" i="19"/>
  <c r="K5" i="19" l="1"/>
  <c r="I5" i="19"/>
  <c r="H5" i="19"/>
  <c r="J5" i="19"/>
  <c r="L5" i="19"/>
  <c r="F5" i="19"/>
  <c r="E23" i="19" l="1"/>
  <c r="M23" i="19" l="1"/>
  <c r="E25" i="19"/>
  <c r="E5" i="19" s="1"/>
  <c r="M25" i="19"/>
  <c r="M5" i="19" s="1"/>
</calcChain>
</file>

<file path=xl/sharedStrings.xml><?xml version="1.0" encoding="utf-8"?>
<sst xmlns="http://schemas.openxmlformats.org/spreadsheetml/2006/main" count="833" uniqueCount="373">
  <si>
    <t>Чаусский</t>
  </si>
  <si>
    <t>"Бордиловское Кременец"</t>
  </si>
  <si>
    <t>"Королевщина"</t>
  </si>
  <si>
    <t>"Валун"</t>
  </si>
  <si>
    <t>Городской парк</t>
  </si>
  <si>
    <t>Роща в урочище "Елово"</t>
  </si>
  <si>
    <t>"Заказник"</t>
  </si>
  <si>
    <t>Кличевский</t>
  </si>
  <si>
    <t>"Дубрава"</t>
  </si>
  <si>
    <t>"Застарье"</t>
  </si>
  <si>
    <t>"Ваньковщина"</t>
  </si>
  <si>
    <t>"Вязень"</t>
  </si>
  <si>
    <t>"Христы"</t>
  </si>
  <si>
    <t>"Сосновка"</t>
  </si>
  <si>
    <t>"Большой мох"</t>
  </si>
  <si>
    <t>"Ореховка"</t>
  </si>
  <si>
    <t>"Поддубье"</t>
  </si>
  <si>
    <t>Круглянский</t>
  </si>
  <si>
    <t>"Пойма р.Друть"</t>
  </si>
  <si>
    <t>"Щиток"</t>
  </si>
  <si>
    <t>Могилевский</t>
  </si>
  <si>
    <t>Дрибинский</t>
  </si>
  <si>
    <t>Каменский бор</t>
  </si>
  <si>
    <t>Лесные богатыри</t>
  </si>
  <si>
    <t>Гремячая криница</t>
  </si>
  <si>
    <t>Трилесинские исполины</t>
  </si>
  <si>
    <t>Гонтовля</t>
  </si>
  <si>
    <t>Ряснянский</t>
  </si>
  <si>
    <t>Домановский</t>
  </si>
  <si>
    <t>Братство</t>
  </si>
  <si>
    <t>Голомукское</t>
  </si>
  <si>
    <t>Шкловский</t>
  </si>
  <si>
    <t>Нижнинский ров</t>
  </si>
  <si>
    <t>"Городской парк"</t>
  </si>
  <si>
    <t>"Родник Серебрянка"</t>
  </si>
  <si>
    <t>"Отдельно стоящие Дубы"</t>
  </si>
  <si>
    <t>Осиповичский</t>
  </si>
  <si>
    <t>"Тагиное"</t>
  </si>
  <si>
    <t>"Сетище"</t>
  </si>
  <si>
    <t>"Ляжанка"</t>
  </si>
  <si>
    <t>Хотимский</t>
  </si>
  <si>
    <t>Боханская березовая роща</t>
  </si>
  <si>
    <t>Зайцев угол</t>
  </si>
  <si>
    <t>Ивановская роща</t>
  </si>
  <si>
    <t>Святое озеро</t>
  </si>
  <si>
    <t>Святая криница</t>
  </si>
  <si>
    <t>Лобня</t>
  </si>
  <si>
    <t>Ерашовщина</t>
  </si>
  <si>
    <t>Горецкий</t>
  </si>
  <si>
    <t>Дендрологический парк</t>
  </si>
  <si>
    <t>Полящицкая роща</t>
  </si>
  <si>
    <t>Кукшинский мох</t>
  </si>
  <si>
    <t>Чериковский</t>
  </si>
  <si>
    <t>"Вепринская дубрава"</t>
  </si>
  <si>
    <t>"Межледниковые отложения"</t>
  </si>
  <si>
    <t>"Криница "Езерская"</t>
  </si>
  <si>
    <t>"Криница "Горки"</t>
  </si>
  <si>
    <t>"Дуб Великан"</t>
  </si>
  <si>
    <t>Мстиславский</t>
  </si>
  <si>
    <t>Дубрава Лютня</t>
  </si>
  <si>
    <t>Криница Белково</t>
  </si>
  <si>
    <t>Кагальный колодец</t>
  </si>
  <si>
    <t>Белыничский</t>
  </si>
  <si>
    <t>Заболотье</t>
  </si>
  <si>
    <t>Ясень</t>
  </si>
  <si>
    <t>Бобруйский</t>
  </si>
  <si>
    <t>Великое</t>
  </si>
  <si>
    <t>Липняки</t>
  </si>
  <si>
    <t>Дубовский каскад озер</t>
  </si>
  <si>
    <t>Луковая гора</t>
  </si>
  <si>
    <t>Дубрава</t>
  </si>
  <si>
    <t>Пойменная дубрава</t>
  </si>
  <si>
    <t>Глусский</t>
  </si>
  <si>
    <t>Кировский</t>
  </si>
  <si>
    <t>Белые речки</t>
  </si>
  <si>
    <t>Любин Бор</t>
  </si>
  <si>
    <t>Дубовая роща</t>
  </si>
  <si>
    <t>Костюковичский</t>
  </si>
  <si>
    <t>Краснопольский</t>
  </si>
  <si>
    <t>Костел</t>
  </si>
  <si>
    <t>Славгородский</t>
  </si>
  <si>
    <t>Журавель</t>
  </si>
  <si>
    <t>Лиственница вековая</t>
  </si>
  <si>
    <t>Быховский</t>
  </si>
  <si>
    <t>Клетное</t>
  </si>
  <si>
    <t>Грудиновский парк</t>
  </si>
  <si>
    <t>"Голубая криница"</t>
  </si>
  <si>
    <t>Селище</t>
  </si>
  <si>
    <t>"Звонница"</t>
  </si>
  <si>
    <t>Ширина и подъречье</t>
  </si>
  <si>
    <t>28.01.04г.    № 1-11</t>
  </si>
  <si>
    <t>26.02.03г.  №2-27</t>
  </si>
  <si>
    <t>04.06.07г.      № 6-18</t>
  </si>
  <si>
    <t>31.07.06г.     №48</t>
  </si>
  <si>
    <t>09.12.03г.    № 15-5</t>
  </si>
  <si>
    <t>28.11.02г.    № 16-76</t>
  </si>
  <si>
    <t>26.07.06г.     № 9-45</t>
  </si>
  <si>
    <t>26.02.03г.  №2-29</t>
  </si>
  <si>
    <t>26.02.03г.  №2-31</t>
  </si>
  <si>
    <t>26.02.03г.  №2-32</t>
  </si>
  <si>
    <t>26.02.03г.  №2-28</t>
  </si>
  <si>
    <t>29.10.2003   №10-41</t>
  </si>
  <si>
    <t>27.11.2002  №22-36</t>
  </si>
  <si>
    <t>14.11.2007  №22-29</t>
  </si>
  <si>
    <t>24.02.2006 №4-24 РИК Могилевского района</t>
  </si>
  <si>
    <t>22.02.2006 №4-26</t>
  </si>
  <si>
    <t>Эталонное насаждение сосны</t>
  </si>
  <si>
    <t>Закружье</t>
  </si>
  <si>
    <t>Озерище</t>
  </si>
  <si>
    <t>Жорновский дендросад</t>
  </si>
  <si>
    <t>Притерпа</t>
  </si>
  <si>
    <t>05.05.07г. №41 Минприр.</t>
  </si>
  <si>
    <t>31.07.2006г. №48 Минприр.</t>
  </si>
  <si>
    <t>Дубовая роща в урочище "Дубки"</t>
  </si>
  <si>
    <t>Каскад криниц</t>
  </si>
  <si>
    <t>Дуброва</t>
  </si>
  <si>
    <t>Отдельно стоящая лиственница</t>
  </si>
  <si>
    <t xml:space="preserve">Два отдельно стоящих дуба </t>
  </si>
  <si>
    <t>"Мокрое-1"</t>
  </si>
  <si>
    <t>"Мокрое-2"</t>
  </si>
  <si>
    <t>Вековая сосна</t>
  </si>
  <si>
    <t>от 20.06.2014 №12-32</t>
  </si>
  <si>
    <t>Климовичский</t>
  </si>
  <si>
    <t>"Долина реки Остер"</t>
  </si>
  <si>
    <t>"Чериковский"</t>
  </si>
  <si>
    <t>02.02.2018 № 4-14</t>
  </si>
  <si>
    <t>г.Бобруйск</t>
  </si>
  <si>
    <t>"Лысая гора"</t>
  </si>
  <si>
    <t>09.05.2018  № 10-2</t>
  </si>
  <si>
    <t>«Дендрологический сад имени И.И.Зотова»</t>
  </si>
  <si>
    <t>«Клевский дуб 1»</t>
  </si>
  <si>
    <t>«Клевский дуб 2»</t>
  </si>
  <si>
    <t>«Клевский дуб 3»</t>
  </si>
  <si>
    <t>«Болото бассейна реки Доколька»</t>
  </si>
  <si>
    <t>«Березовка»</t>
  </si>
  <si>
    <t>«Великий мох»</t>
  </si>
  <si>
    <t>«Пойма реки Бежица»</t>
  </si>
  <si>
    <t>«Староречье реки Птичь»</t>
  </si>
  <si>
    <t>18 января 2012 № 1-18</t>
  </si>
  <si>
    <t>"Мохи"</t>
  </si>
  <si>
    <t>«Вековые дубы Чериковского района»</t>
  </si>
  <si>
    <t>14 мая 2020 г. № 9-104</t>
  </si>
  <si>
    <t>22.11.2006   № 23-53, преоб. 29.12.2020 N 15-179</t>
  </si>
  <si>
    <t>Калиновский</t>
  </si>
  <si>
    <t>Бреньковский</t>
  </si>
  <si>
    <t>Мокровичский</t>
  </si>
  <si>
    <t>Ушловский</t>
  </si>
  <si>
    <t>Эсьмонский мох</t>
  </si>
  <si>
    <t>Хомичский дуб-гигант</t>
  </si>
  <si>
    <t>Ворониновская дубовая роща</t>
  </si>
  <si>
    <t>Озеро Хотомле</t>
  </si>
  <si>
    <t>Криница</t>
  </si>
  <si>
    <t>Криница-2</t>
  </si>
  <si>
    <t>28.10.03г. № 10-56, преобр. 07.08.2020 N 14-20</t>
  </si>
  <si>
    <t>Воротей</t>
  </si>
  <si>
    <t>Прибережье</t>
  </si>
  <si>
    <t>Романьки-Корчевка</t>
  </si>
  <si>
    <t>24.02.2006 №4-24, преобр. 09.06.2020 N 34-2</t>
  </si>
  <si>
    <t>16.09.2011 N 20-3,  преобр.17.10.2014 N 21-33, преобр. 11 января 2019  № 1-9</t>
  </si>
  <si>
    <t>22.10.2006 № 23-52, преобр.02.11.2018 № 30-21</t>
  </si>
  <si>
    <t>20.11.2002 № 11-56, преобр.22.12.2016 № 31-44</t>
  </si>
  <si>
    <t>22.05.2002 № 5-23, преобр. 23.02.2017 г. № 6-3</t>
  </si>
  <si>
    <t>23.08.2006 № 17-28, преобр. 21.09.2018
 № 20-27</t>
  </si>
  <si>
    <t>16.10.06г. № 22-5           преобр.реш от 18.05.2021 №23-9</t>
  </si>
  <si>
    <t>"Лозовица"</t>
  </si>
  <si>
    <t>19.11.03 № 11-16, преобр. от 05.04.2021 № 9-1</t>
  </si>
  <si>
    <t>22.05.02г. № 5-15, преобр. от 02.04.2021 № 2-22</t>
  </si>
  <si>
    <t>Печерский</t>
  </si>
  <si>
    <t>"Пойменная дубрава"</t>
  </si>
  <si>
    <t>"Вековое широколиственное насаждение"</t>
  </si>
  <si>
    <t>"Дубрава-1"</t>
  </si>
  <si>
    <t>"Дубрава-2"</t>
  </si>
  <si>
    <t>"Дубрава-3"</t>
  </si>
  <si>
    <t>"Дубрава-4"</t>
  </si>
  <si>
    <t>"Дубрава-5"</t>
  </si>
  <si>
    <t>11.12.06г № 33-36, преобр. от 26.10.2021 № 16-19</t>
  </si>
  <si>
    <t>Вековой дуб Костюковичского лесхоза</t>
  </si>
  <si>
    <t>от 17.12.2021 № 23-29</t>
  </si>
  <si>
    <t>Дунайковский</t>
  </si>
  <si>
    <t>09.03.1993 № 3-10</t>
  </si>
  <si>
    <t>22.02.2006   №4-28 преобр.16.02.2011 № 5-31</t>
  </si>
  <si>
    <t>19.12.2012 № 34-16</t>
  </si>
  <si>
    <t>22.02.2006   №4-28 19.12.2012 № 34-16</t>
  </si>
  <si>
    <t>Вековое дерево дуб 1</t>
  </si>
  <si>
    <t>Вековое дерево дуб 2</t>
  </si>
  <si>
    <t>27.09.2006   № 20-31, преоб от 03.06.2022 N 12-27</t>
  </si>
  <si>
    <t xml:space="preserve">04.06.2007г. №5-18, преоб.от 30.12.2021 № 1-1 </t>
  </si>
  <si>
    <t>"Лютино-1"</t>
  </si>
  <si>
    <t>"Унухальское-1"</t>
  </si>
  <si>
    <t>28.12.04г. №112-62 Минприр, преобр 5 сентября 2022 г. N 45.</t>
  </si>
  <si>
    <t>Булгаков</t>
  </si>
  <si>
    <t>г. Могилев</t>
  </si>
  <si>
    <t>Дашковский парк</t>
  </si>
  <si>
    <t>Полыковичская криница</t>
  </si>
  <si>
    <t>"Участок дубово-ясеневого леса"</t>
  </si>
  <si>
    <t>Заозерье</t>
  </si>
  <si>
    <t>Дуб-великан</t>
  </si>
  <si>
    <t>Старица</t>
  </si>
  <si>
    <t>Насаждение сосны веймутовой "Чигиринский"</t>
  </si>
  <si>
    <t>Родники Байково</t>
  </si>
  <si>
    <t>ботанический памятник природы местного значения</t>
  </si>
  <si>
    <t>Ботанический памятник природы местного значения</t>
  </si>
  <si>
    <t>Геологический памятник природы местного значения</t>
  </si>
  <si>
    <t>Гидрологический памятник природы местного значения</t>
  </si>
  <si>
    <t>Гидрологический заказник местного значения</t>
  </si>
  <si>
    <t>Биологический заказник местного значения</t>
  </si>
  <si>
    <t>Ландшафтный заказник местного значения</t>
  </si>
  <si>
    <t>Памятник природы республиканского значения, водный источник</t>
  </si>
  <si>
    <t>Памятник природы республиканского значения, ботанический</t>
  </si>
  <si>
    <t>Геологический памятник природы республиканского значения</t>
  </si>
  <si>
    <t>Ботанический памятник природы республиканского значения</t>
  </si>
  <si>
    <t>Гидрологический памятник природы республиканского значения</t>
  </si>
  <si>
    <t>Ландшафтный заказник республиканского значения</t>
  </si>
  <si>
    <t>Гидрологический заказник республиканского значения</t>
  </si>
  <si>
    <t>Водно-болотный заказник республиканского значения</t>
  </si>
  <si>
    <t>ландшафтный заказник местного значения</t>
  </si>
  <si>
    <t>"Дерево В.А. Елисеенко"</t>
  </si>
  <si>
    <t>"Жабыковский Старожил"</t>
  </si>
  <si>
    <t>от 29.04.2023 № 9-8</t>
  </si>
  <si>
    <t>Пост. СовМина от 27 декабря 2007 г. N 1833 (в ред. пост. Совмина от 10.10.2008 N 1492,от 12.11.2008 N 1697, от 18.06.2010 N 928, от 30.06.2012 N 611,от 05.03.2013 N 145, от 29.07.2013 N 669, от 28.12.2013 N 1149, от 10.04.2014 N 341, от 23.07.2014 N 716, от 04.02.2015 N 71, от 21.10.2015 N 884, от 19.02.2016 N 142, от 30.09.2016 N 793, от 17.11.2016 N 928, от 27.04.2018 N 328, от 04.05.2019 N 283,
от 01.02.2020 N 59)</t>
  </si>
  <si>
    <t>26.04.2007г. №40 Минприр.в ред. постановлений Минприроды от 08.10.2008 N 82,
от 24.03.2017 N 11, от 01.12.2022 N 55</t>
  </si>
  <si>
    <t>Сосны-гиганты Новобоярские</t>
  </si>
  <si>
    <t>08.05.2007г. №47 Минприр. Преобр от 3 мая 2021 г. N 8</t>
  </si>
  <si>
    <t>ботанический памятник природы республиканского значения</t>
  </si>
  <si>
    <t xml:space="preserve"> заказник республиканского значения</t>
  </si>
  <si>
    <t>Пост. СовМина от 27.02.1997 №143 преобр от 3 ноября 2022 г. N 749</t>
  </si>
  <si>
    <t>27.12.2016 №28-27 (в ред. решения Климовичского райисполкома от 19.08.2022 N 21-4)</t>
  </si>
  <si>
    <t>16.09.08г. №31-38       18 мая 2021 г. N 23-9</t>
  </si>
  <si>
    <t>30.03.2011    №9-20       18 мая 2021 г. N 23-9</t>
  </si>
  <si>
    <t>30.03.2011    №9-20     18 мая 2021 г. N 23-9</t>
  </si>
  <si>
    <t>05.05.07г.    № 41 Минпр.     в ред. постановлений Минприроды от 08.10.2008 N 81,
от 10.12.2014 N 43, от 30.12.2022 N 60</t>
  </si>
  <si>
    <t>04.12.02 г.  № 12-8    27 января 2023 г. N 2-29</t>
  </si>
  <si>
    <t>29.01.03г. № 1-45     2 марта 2011 г. N 5-35</t>
  </si>
  <si>
    <t>29.01.03г.  № 1-45     2 марта 2011 г. N 5-35</t>
  </si>
  <si>
    <t xml:space="preserve"> 21.05.96 г. №5/2   в ред. постановлений Минприроды от 08.10.2008 N 81,
от 10.12.2014 N 43, от 30.12.2022 N 60</t>
  </si>
  <si>
    <t>26.02.2003 г. №5-81, изм. 25.08.2009 г. №18-35     16 марта 2011 г. N 6-35</t>
  </si>
  <si>
    <t>31.07.06г.  №48             в ред. постановления Минприроды от 08.10.2008 N 85</t>
  </si>
  <si>
    <t>05.05.07г. №41            в ред. постановлений Минприроды от 08.10.2008 N 81,
от 10.12.2014 N 43, от 30.12.2022 N 60</t>
  </si>
  <si>
    <t>31.07.06г. №48     в ред. постановления Минприроды от 08.10.2008 N 85</t>
  </si>
  <si>
    <t>Бобруйский дуб-великан</t>
  </si>
  <si>
    <t>от 29.04.2023 № 9-9</t>
  </si>
  <si>
    <t>"Природная криница д. Студенец"</t>
  </si>
  <si>
    <t>"Природная криница д. Тупичино"</t>
  </si>
  <si>
    <t>"Криница Долговская"</t>
  </si>
  <si>
    <t>"Криница Альховская"</t>
  </si>
  <si>
    <t>"Криница на реке Несета"</t>
  </si>
  <si>
    <t>"Криница Бацевичская"</t>
  </si>
  <si>
    <t>Местное значение</t>
  </si>
  <si>
    <t>Памятники</t>
  </si>
  <si>
    <t>количество</t>
  </si>
  <si>
    <t>площаль, га</t>
  </si>
  <si>
    <t>Заказники</t>
  </si>
  <si>
    <t>Республиканского значения</t>
  </si>
  <si>
    <r>
      <t xml:space="preserve">Пост. СовМина от </t>
    </r>
    <r>
      <rPr>
        <sz val="14"/>
        <color rgb="FF000000"/>
        <rFont val="Times New Roman"/>
        <family val="1"/>
        <charset val="204"/>
      </rPr>
      <t>04.02.2015 N 71 (в ред. Пост. Совмина от 19.02.2016 N 142)</t>
    </r>
  </si>
  <si>
    <r>
      <t xml:space="preserve">Пост. СовМина от </t>
    </r>
    <r>
      <rPr>
        <sz val="14"/>
        <color rgb="FF000000"/>
        <rFont val="Times New Roman"/>
        <family val="1"/>
        <charset val="204"/>
      </rPr>
      <t>4.11.2017 №825                         в ред. постановления Совмина от 04.05.2019 N 283</t>
    </r>
  </si>
  <si>
    <t>Острова дулебы*</t>
  </si>
  <si>
    <t>Свислочско-Березинский*</t>
  </si>
  <si>
    <t>18.02.2004 №2-36, преобр. 02.07.2014 N 15-35</t>
  </si>
  <si>
    <t xml:space="preserve">2 сент. 2021 № 8-43, преобр.22 июня 2023 г. N 14-4                         </t>
  </si>
  <si>
    <t>19.04.94 № 67 -37, преоб. от 5 мая 2023 г. N 10-42</t>
  </si>
  <si>
    <t>16.04.2003г.  № 4-43</t>
  </si>
  <si>
    <t>15.12.03г.№ 12-18, преобраз. от 01.12.2023 № 36-10</t>
  </si>
  <si>
    <t>15.12.03 № 12-18, преобр. 24.02.2009 N 2-51, преобраз. от 01.12.2023 № 36-10</t>
  </si>
  <si>
    <t>26.03.2003 г. №6-70, 16 марта 2011 г. N 6-35</t>
  </si>
  <si>
    <t>26.03.2003 г. №6-71, 16 марта 2011 г. N 6-35</t>
  </si>
  <si>
    <t>21.09.2018 №20-26</t>
  </si>
  <si>
    <t>16.10.06г. № 22-5 , преобр.         30.03.2011 N 9-20, преобразов.реш. Кличевского райисполкома от 23.05.2023 N 25-3</t>
  </si>
  <si>
    <t>Управление</t>
  </si>
  <si>
    <t>Землепользователь</t>
  </si>
  <si>
    <t>16.10.2006 № 22-6, 01.10.2009 N 22-1, преобразов.реш. Кличевского райисполкома от 23.05.2023 N 25-3</t>
  </si>
  <si>
    <t>Кличевский РИК</t>
  </si>
  <si>
    <t>Запольское лесничество ГЛХУ Кличевский лесхоз</t>
  </si>
  <si>
    <t>21.02.2003 №3-43, 16.10.06г. № 22-5 , преобр.         30.03.2011 N 9-20, преобразов.реш. Кличевского райисполкома от 23.05.2023 N 25-3</t>
  </si>
  <si>
    <t>ГЛХУ Кличевский лесхоз</t>
  </si>
  <si>
    <t>ОАО "Бацевичи-АГРО"</t>
  </si>
  <si>
    <t>Бацевичский с/с</t>
  </si>
  <si>
    <t xml:space="preserve">Биордовское лесонасаждение </t>
  </si>
  <si>
    <t>ГЛХУ "Костюковичский лесхоз"</t>
  </si>
  <si>
    <t>Демидовский с/с</t>
  </si>
  <si>
    <t>КСУП Парижская Слободв</t>
  </si>
  <si>
    <t>Мстиславский РИК</t>
  </si>
  <si>
    <t>ОАО "Мазоловское", УО "Мстислаский государственный строительный коледж"</t>
  </si>
  <si>
    <t>ОАО "Мазоловское", ОАО "Мушино-Агро", ОАО "Сож Агро", ГЛХУ "Горецкий лесхоз"</t>
  </si>
  <si>
    <t xml:space="preserve"> ГЛХУ "Горецкий лесхоз"</t>
  </si>
  <si>
    <t>УКПП "Жилкомхоз"</t>
  </si>
  <si>
    <t>ГЛХУ Тетеринсое</t>
  </si>
  <si>
    <t>ГЛХУ Белыничский лесхоз</t>
  </si>
  <si>
    <t>Круглянский РИК</t>
  </si>
  <si>
    <t>ОАО Комсеничи, ЗАО АСБ-Агро Тетерино, ГЛХУ Блыничский лесхоз</t>
  </si>
  <si>
    <t>Хотимский РИК</t>
  </si>
  <si>
    <t>ГЛХУ Костюковичский лесхоз</t>
  </si>
  <si>
    <t>администрация Ленинского района</t>
  </si>
  <si>
    <t>ОВД Могилевского райисполкома</t>
  </si>
  <si>
    <t>КУП ЖРЭУ Ленинского района г.Могилева</t>
  </si>
  <si>
    <t>КПУП Могилевзеленстрой</t>
  </si>
  <si>
    <t>Климовичский РИК</t>
  </si>
  <si>
    <t>ГЛХУ «Климовичский лесхоз», КСУП «Приграничный-Агро»</t>
  </si>
  <si>
    <t>Дашковский сельский исполнительный комитет</t>
  </si>
  <si>
    <t>Могилевский РИК</t>
  </si>
  <si>
    <t>ГЛХУ Могилевский лесхоз</t>
  </si>
  <si>
    <t>ГЛХУ Могилевский лесхоз, земли запаса</t>
  </si>
  <si>
    <t>ГЛХУ Могилевский лесхоз, ОАО Экспериментальная база Дашковка</t>
  </si>
  <si>
    <t>ГЛХУ Глсский лесхоз</t>
  </si>
  <si>
    <t>Глусский РИК</t>
  </si>
  <si>
    <t>ОАО Глусская заря</t>
  </si>
  <si>
    <t>Глусский РИК, Хвастовичский с/с</t>
  </si>
  <si>
    <t>ГЛХУ «Кличевский лесхоз», ГЛХУ «Осиповичский опытный лесхоз», СПК «Колхоз Березина», ОАО Белшина, СПК «Колхоз имени Буденого», КСУП «Совхоз Доброволец»</t>
  </si>
  <si>
    <t>УКПП Чериковский жилкоммунхоз</t>
  </si>
  <si>
    <t>КСУП Прогресс</t>
  </si>
  <si>
    <t>Езерьский с/с</t>
  </si>
  <si>
    <t>ГЛХУ Чериковский лесхо</t>
  </si>
  <si>
    <t>ГЛХУ Быховский лесхоз</t>
  </si>
  <si>
    <t>Следюковский с/с</t>
  </si>
  <si>
    <t>Быховский РИК</t>
  </si>
  <si>
    <t>_ГУСО «Быховский психоневрологический дом-интернат для престарелых и инвалидов»; ОАО «Экспериментальная база «Довск»; ОАО «Быховрайагропромтехснаб»; ОАО «Быховский консервно-овощесушильный завод»; ОАО «Володарский»; ОАО «Новобыховский»; ОАО «Обидовичи»; Быховский районный исполнительный комитет.</t>
  </si>
  <si>
    <t>ГЛХУ Чаусский лесхоз</t>
  </si>
  <si>
    <t>Осиновский с/с</t>
  </si>
  <si>
    <t>Чаусский УКП Жилкомхоз</t>
  </si>
  <si>
    <t>ОАО Ульяновская Агро</t>
  </si>
  <si>
    <t>ОАО Рудея Агро</t>
  </si>
  <si>
    <t>Белыничский РИК</t>
  </si>
  <si>
    <t>Шкловский РИК</t>
  </si>
  <si>
    <t xml:space="preserve">ОАО «Александрийское» </t>
  </si>
  <si>
    <t>Шкловский УКП Жилкомхоз</t>
  </si>
  <si>
    <t>Ресняняский с/с</t>
  </si>
  <si>
    <t>Михеевский с/с</t>
  </si>
  <si>
    <t xml:space="preserve">Горецкий элеватор» , ГЛХУ «Горецкий лесхоз»  </t>
  </si>
  <si>
    <t>Первомайский с/с</t>
  </si>
  <si>
    <t>Темнолесский с/с</t>
  </si>
  <si>
    <t>Черневский с/с</t>
  </si>
  <si>
    <t>от 09.10.2001 № 21-10, 16.02.2011 № 6-27</t>
  </si>
  <si>
    <t>Бобруйский ГИК</t>
  </si>
  <si>
    <t>ГЛХУ Бобруйский лесхоз</t>
  </si>
  <si>
    <t>Яновский с/с</t>
  </si>
  <si>
    <t>Краснопольский РИК</t>
  </si>
  <si>
    <t>КСУП Краснопольский</t>
  </si>
  <si>
    <t>ГЛХУ Краснопольский лесхоз</t>
  </si>
  <si>
    <t>ГЛХУ Горецкий лесхоз</t>
  </si>
  <si>
    <t>Горецкий РИК</t>
  </si>
  <si>
    <t>УО Белорусская госуд.сельскохоз.академия</t>
  </si>
  <si>
    <t>Осиповичский РИК</t>
  </si>
  <si>
    <t>ГЛХУ Жорновская эксперимент.лесная база</t>
  </si>
  <si>
    <t>ГЛХУ Осиповичский опытный лесхоз</t>
  </si>
  <si>
    <t>Кировский РИК</t>
  </si>
  <si>
    <t>ГЛХУ Бобруцйский лесхоз</t>
  </si>
  <si>
    <t>УК Жиличский комплекс-музей, УО Жиличский госуд.сельскох.колледж</t>
  </si>
  <si>
    <t>УКП Жилкомхоз</t>
  </si>
  <si>
    <t>ГЛХУ Чериковский лесхоз</t>
  </si>
  <si>
    <t>ГПУ</t>
  </si>
  <si>
    <t>ГЛХУ "Краснопольский лесхоз", ОАО "Железинский АГРО", ОАО "Леснянский Агро", ОАО "Присожье", СПК "Наша Родина" , ОАО "Уречанский" , КСУП"Гиженки-Агро", земли запаса</t>
  </si>
  <si>
    <t>от 28.09.1994 № 16-11 (в ред. от 12.08.2011 № 16-11)</t>
  </si>
  <si>
    <t>от 21.06.1993 № 6- 6 (в ред. от 12.08.2011 № 16-16)</t>
  </si>
  <si>
    <t xml:space="preserve">от 21.08.1994 №8-7 (в ред. от 12.08.2011 № 16-13) </t>
  </si>
  <si>
    <t xml:space="preserve">от 30.07.1996 № 6-7 (в ред. от 12.08.2011 № 16-12) </t>
  </si>
  <si>
    <t>Великолиповский с/с</t>
  </si>
  <si>
    <t xml:space="preserve">от 21.06.1990 № 6-5 (в ред. от 12.08.2011 № 16-14) </t>
  </si>
  <si>
    <t xml:space="preserve">от 20.06.1990 № 6-4 (в ред. от 12.08.2011 № 16-15) </t>
  </si>
  <si>
    <t xml:space="preserve">от 28.12.1995 № 12-11 (в ред. от 24.08.2011 № 17-9) </t>
  </si>
  <si>
    <t xml:space="preserve">от 05.04.1996 № 4-29 (в ред. от 24.08.2011 № 17-10) </t>
  </si>
  <si>
    <t>от 28.09.1994 № 9-12 (в ред. от 12.08.2011 №16-11).</t>
  </si>
  <si>
    <t>преобразован 29.05.2022 (Решение Быховского РИК № 28-5)</t>
  </si>
  <si>
    <t xml:space="preserve">от 01.08.2022 №41-3 </t>
  </si>
  <si>
    <t>преобразован 01.08.2022 (Решение Быховского РИК № 41-З)</t>
  </si>
  <si>
    <t>Чериковский РИК</t>
  </si>
  <si>
    <t>08.05.07г.№ 47 Минпр.( в ред.от 06.12.2022 № 57)</t>
  </si>
  <si>
    <r>
      <t xml:space="preserve">18.12.06г.    № 12-35    2 ноября 2011 г. N 22-2; </t>
    </r>
    <r>
      <rPr>
        <b/>
        <sz val="14"/>
        <rFont val="Times New Roman"/>
        <family val="1"/>
        <charset val="204"/>
      </rPr>
      <t>преобраз.от 21.06.2024 № 13-10</t>
    </r>
  </si>
  <si>
    <r>
      <t xml:space="preserve">18.12.06г.    № 12-35    2 ноября 2011 г. N 22-2, </t>
    </r>
    <r>
      <rPr>
        <b/>
        <sz val="14"/>
        <rFont val="Times New Roman"/>
        <family val="1"/>
        <charset val="204"/>
      </rPr>
      <t>преобраз.от 21.06.2024 № 13-10</t>
    </r>
  </si>
  <si>
    <r>
      <t>28.06.96г.     № 9-20,</t>
    </r>
    <r>
      <rPr>
        <b/>
        <sz val="14"/>
        <rFont val="Times New Roman"/>
        <family val="1"/>
        <charset val="204"/>
      </rPr>
      <t xml:space="preserve"> преобраз.от 28.06.2024 № 16-7</t>
    </r>
  </si>
  <si>
    <t>27.12.02г.     5 февраля 2014 г. N 3-36 (утрат.силу),                                от 28.12.2023 № 52-16 (преобразов.)</t>
  </si>
  <si>
    <t>27.12.2006 №28-45        5 февраля 2014 г. N 3-36(утрат.силу),  от 28.12.2023 № 52-16 (преобразов.)</t>
  </si>
  <si>
    <t>"Криница "Брязгун"</t>
  </si>
  <si>
    <r>
      <t xml:space="preserve">17 июня 1998 г. N 947 (в ред. пост Совмина от 12.11.2008 N 1697, от 30.06.2012 N 611, от 21.10.2015 N 884, от 27.04.2018 N 328), </t>
    </r>
    <r>
      <rPr>
        <b/>
        <sz val="14"/>
        <rFont val="Times New Roman"/>
        <family val="1"/>
        <charset val="204"/>
      </rPr>
      <t>Постановление СовМина от 16.11.2024 N 851 (преобразование)</t>
    </r>
  </si>
  <si>
    <t>ПЕРЕЧЕНЬ ООПТ МОГИЛЕВСКОЙ ОБЛАСТИ на 01.01.2025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</si>
</sst>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00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color rgb="FF24242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Arial Cyr"/>
      <charset val="204"/>
    </font>
    <font>
      <b/>
      <sz val="20"/>
      <name val="Arial Cyr"/>
      <charset val="204"/>
    </font>
    <font>
      <b/>
      <sz val="14"/>
      <color rgb="FFC00000"/>
      <name val="Arial Cyr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0" fillId="0" borderId="1" xfId="0" applyBorder="1"/>
    <xf numFmtId="0" fontId="0" fillId="0" borderId="0" xfId="0" applyBorder="1"/>
    <xf numFmtId="0" fontId="0" fillId="4" borderId="0" xfId="0" applyFill="1"/>
    <xf numFmtId="0" fontId="5" fillId="4" borderId="0" xfId="0" applyFont="1" applyFill="1"/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8" fillId="4" borderId="21" xfId="0" applyFont="1" applyFill="1" applyBorder="1" applyAlignment="1" applyProtection="1">
      <alignment horizontal="center" vertical="center" wrapText="1"/>
      <protection locked="0"/>
    </xf>
    <xf numFmtId="0" fontId="8" fillId="4" borderId="21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 applyProtection="1">
      <alignment horizontal="center" vertical="center" wrapText="1"/>
      <protection locked="0"/>
    </xf>
    <xf numFmtId="0" fontId="7" fillId="4" borderId="21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6" xfId="0" applyNumberFormat="1" applyFont="1" applyBorder="1" applyAlignment="1" applyProtection="1">
      <alignment horizontal="left" vertical="center" wrapText="1"/>
      <protection locked="0"/>
    </xf>
    <xf numFmtId="0" fontId="12" fillId="0" borderId="1" xfId="3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8" fillId="4" borderId="21" xfId="0" applyFont="1" applyFill="1" applyBorder="1" applyAlignment="1" applyProtection="1">
      <alignment horizontal="center" vertical="center"/>
    </xf>
    <xf numFmtId="0" fontId="8" fillId="4" borderId="21" xfId="0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</xf>
    <xf numFmtId="2" fontId="8" fillId="4" borderId="21" xfId="0" applyNumberFormat="1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 applyProtection="1">
      <alignment horizontal="center" vertical="center"/>
    </xf>
    <xf numFmtId="1" fontId="7" fillId="0" borderId="7" xfId="0" applyNumberFormat="1" applyFont="1" applyBorder="1" applyAlignment="1" applyProtection="1">
      <alignment horizontal="center" vertical="center"/>
    </xf>
    <xf numFmtId="1" fontId="7" fillId="0" borderId="14" xfId="0" applyNumberFormat="1" applyFont="1" applyBorder="1" applyAlignment="1" applyProtection="1">
      <alignment horizontal="center" vertical="center"/>
    </xf>
    <xf numFmtId="1" fontId="7" fillId="0" borderId="1" xfId="0" applyNumberFormat="1" applyFont="1" applyBorder="1" applyAlignment="1" applyProtection="1">
      <alignment horizontal="center" vertical="center"/>
    </xf>
    <xf numFmtId="1" fontId="8" fillId="4" borderId="21" xfId="0" applyNumberFormat="1" applyFont="1" applyFill="1" applyBorder="1" applyAlignment="1" applyProtection="1">
      <alignment horizontal="center" vertical="center"/>
    </xf>
    <xf numFmtId="1" fontId="7" fillId="0" borderId="14" xfId="0" applyNumberFormat="1" applyFont="1" applyBorder="1" applyAlignment="1" applyProtection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vertical="center" wrapText="1"/>
    </xf>
    <xf numFmtId="1" fontId="8" fillId="4" borderId="21" xfId="0" applyNumberFormat="1" applyFont="1" applyFill="1" applyBorder="1" applyAlignment="1" applyProtection="1">
      <alignment horizontal="center" vertical="center" wrapText="1"/>
    </xf>
    <xf numFmtId="1" fontId="7" fillId="0" borderId="6" xfId="0" applyNumberFormat="1" applyFont="1" applyBorder="1" applyAlignment="1" applyProtection="1">
      <alignment horizontal="center" vertical="center" wrapText="1"/>
    </xf>
    <xf numFmtId="1" fontId="7" fillId="0" borderId="0" xfId="0" applyNumberFormat="1" applyFont="1" applyBorder="1" applyAlignment="1" applyProtection="1">
      <alignment horizontal="center" vertical="center"/>
    </xf>
    <xf numFmtId="1" fontId="8" fillId="4" borderId="6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165" fontId="7" fillId="0" borderId="0" xfId="0" applyNumberFormat="1" applyFont="1" applyAlignment="1" applyProtection="1">
      <alignment horizontal="center" vertical="center"/>
    </xf>
    <xf numFmtId="165" fontId="7" fillId="0" borderId="7" xfId="0" applyNumberFormat="1" applyFont="1" applyBorder="1" applyAlignment="1" applyProtection="1">
      <alignment horizontal="center" vertical="center"/>
    </xf>
    <xf numFmtId="165" fontId="7" fillId="0" borderId="14" xfId="0" applyNumberFormat="1" applyFont="1" applyBorder="1" applyAlignment="1" applyProtection="1">
      <alignment horizontal="center" vertical="center"/>
    </xf>
    <xf numFmtId="165" fontId="7" fillId="0" borderId="1" xfId="0" applyNumberFormat="1" applyFont="1" applyBorder="1" applyAlignment="1" applyProtection="1">
      <alignment horizontal="center" vertical="center"/>
    </xf>
    <xf numFmtId="165" fontId="8" fillId="4" borderId="21" xfId="0" applyNumberFormat="1" applyFont="1" applyFill="1" applyBorder="1" applyAlignment="1" applyProtection="1">
      <alignment horizontal="center" vertical="center"/>
    </xf>
    <xf numFmtId="165" fontId="8" fillId="4" borderId="21" xfId="0" applyNumberFormat="1" applyFont="1" applyFill="1" applyBorder="1" applyAlignment="1" applyProtection="1">
      <alignment horizontal="center" vertical="center" wrapText="1"/>
    </xf>
    <xf numFmtId="165" fontId="7" fillId="0" borderId="6" xfId="0" applyNumberFormat="1" applyFont="1" applyBorder="1" applyAlignment="1" applyProtection="1">
      <alignment horizontal="center" vertical="center"/>
    </xf>
    <xf numFmtId="165" fontId="8" fillId="4" borderId="6" xfId="0" applyNumberFormat="1" applyFont="1" applyFill="1" applyBorder="1" applyAlignment="1" applyProtection="1">
      <alignment horizontal="center" vertical="center"/>
    </xf>
    <xf numFmtId="165" fontId="7" fillId="0" borderId="12" xfId="0" applyNumberFormat="1" applyFont="1" applyBorder="1" applyAlignment="1" applyProtection="1">
      <alignment horizontal="center" vertical="center"/>
    </xf>
    <xf numFmtId="165" fontId="7" fillId="0" borderId="16" xfId="0" applyNumberFormat="1" applyFont="1" applyBorder="1" applyAlignment="1" applyProtection="1">
      <alignment horizontal="center" vertical="center"/>
    </xf>
    <xf numFmtId="165" fontId="7" fillId="0" borderId="5" xfId="0" applyNumberFormat="1" applyFont="1" applyBorder="1" applyAlignment="1" applyProtection="1">
      <alignment horizontal="center" vertical="center"/>
    </xf>
    <xf numFmtId="165" fontId="8" fillId="4" borderId="22" xfId="0" applyNumberFormat="1" applyFont="1" applyFill="1" applyBorder="1" applyAlignment="1" applyProtection="1">
      <alignment horizontal="center" vertical="center"/>
    </xf>
    <xf numFmtId="165" fontId="8" fillId="4" borderId="22" xfId="0" applyNumberFormat="1" applyFont="1" applyFill="1" applyBorder="1" applyAlignment="1" applyProtection="1">
      <alignment horizontal="center" vertical="center" wrapText="1"/>
    </xf>
    <xf numFmtId="165" fontId="7" fillId="0" borderId="9" xfId="0" applyNumberFormat="1" applyFont="1" applyBorder="1" applyAlignment="1" applyProtection="1">
      <alignment horizontal="center" vertical="center"/>
    </xf>
    <xf numFmtId="165" fontId="7" fillId="0" borderId="17" xfId="0" applyNumberFormat="1" applyFont="1" applyBorder="1" applyAlignment="1" applyProtection="1">
      <alignment horizontal="center" vertical="center"/>
    </xf>
    <xf numFmtId="165" fontId="7" fillId="0" borderId="19" xfId="0" applyNumberFormat="1" applyFont="1" applyBorder="1" applyAlignment="1" applyProtection="1">
      <alignment horizontal="center" vertical="center"/>
    </xf>
    <xf numFmtId="165" fontId="8" fillId="4" borderId="23" xfId="0" applyNumberFormat="1" applyFont="1" applyFill="1" applyBorder="1" applyAlignment="1" applyProtection="1">
      <alignment horizontal="center" vertical="center"/>
    </xf>
    <xf numFmtId="165" fontId="8" fillId="4" borderId="23" xfId="0" applyNumberFormat="1" applyFont="1" applyFill="1" applyBorder="1" applyAlignment="1" applyProtection="1">
      <alignment horizontal="center" vertical="center" wrapText="1"/>
    </xf>
    <xf numFmtId="165" fontId="7" fillId="0" borderId="24" xfId="0" applyNumberFormat="1" applyFont="1" applyBorder="1" applyAlignment="1" applyProtection="1">
      <alignment horizontal="center" vertical="center"/>
    </xf>
    <xf numFmtId="0" fontId="14" fillId="4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165" fontId="9" fillId="3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165" fontId="16" fillId="3" borderId="8" xfId="0" applyNumberFormat="1" applyFont="1" applyFill="1" applyBorder="1" applyAlignment="1" applyProtection="1">
      <alignment horizontal="center" vertical="center"/>
      <protection locked="0"/>
    </xf>
    <xf numFmtId="1" fontId="16" fillId="3" borderId="8" xfId="0" applyNumberFormat="1" applyFont="1" applyFill="1" applyBorder="1" applyAlignment="1" applyProtection="1">
      <alignment horizontal="center" vertical="center"/>
    </xf>
    <xf numFmtId="165" fontId="16" fillId="3" borderId="8" xfId="0" applyNumberFormat="1" applyFont="1" applyFill="1" applyBorder="1" applyAlignment="1" applyProtection="1">
      <alignment horizontal="center" vertical="center"/>
    </xf>
    <xf numFmtId="0" fontId="16" fillId="3" borderId="8" xfId="0" applyFont="1" applyFill="1" applyBorder="1" applyAlignment="1" applyProtection="1">
      <alignment horizontal="center" vertical="center"/>
    </xf>
    <xf numFmtId="165" fontId="16" fillId="3" borderId="3" xfId="0" applyNumberFormat="1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165" fontId="16" fillId="3" borderId="6" xfId="0" applyNumberFormat="1" applyFont="1" applyFill="1" applyBorder="1" applyAlignment="1" applyProtection="1">
      <alignment horizontal="center" vertical="center"/>
    </xf>
    <xf numFmtId="165" fontId="8" fillId="3" borderId="14" xfId="0" applyNumberFormat="1" applyFont="1" applyFill="1" applyBorder="1" applyAlignment="1" applyProtection="1">
      <alignment horizontal="center" vertical="center"/>
      <protection locked="0"/>
    </xf>
    <xf numFmtId="165" fontId="8" fillId="3" borderId="1" xfId="0" applyNumberFormat="1" applyFont="1" applyFill="1" applyBorder="1" applyAlignment="1" applyProtection="1">
      <alignment horizontal="center" vertical="center"/>
      <protection locked="0"/>
    </xf>
    <xf numFmtId="165" fontId="8" fillId="3" borderId="21" xfId="0" applyNumberFormat="1" applyFont="1" applyFill="1" applyBorder="1" applyAlignment="1" applyProtection="1">
      <alignment horizontal="center" vertical="center"/>
      <protection locked="0"/>
    </xf>
    <xf numFmtId="165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165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3" borderId="21" xfId="0" applyNumberFormat="1" applyFont="1" applyFill="1" applyBorder="1" applyAlignment="1" applyProtection="1">
      <alignment horizontal="center" vertical="center" wrapText="1"/>
      <protection locked="0"/>
    </xf>
    <xf numFmtId="165" fontId="8" fillId="3" borderId="6" xfId="0" applyNumberFormat="1" applyFont="1" applyFill="1" applyBorder="1" applyAlignment="1" applyProtection="1">
      <alignment horizontal="center" vertical="center"/>
      <protection locked="0"/>
    </xf>
    <xf numFmtId="165" fontId="8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17" fillId="3" borderId="14" xfId="3" applyNumberFormat="1" applyFont="1" applyFill="1" applyBorder="1" applyAlignment="1" applyProtection="1">
      <alignment horizontal="center" vertical="center"/>
      <protection locked="0"/>
    </xf>
    <xf numFmtId="165" fontId="17" fillId="3" borderId="1" xfId="3" applyNumberFormat="1" applyFont="1" applyFill="1" applyBorder="1" applyAlignment="1" applyProtection="1">
      <alignment horizontal="center" vertical="center"/>
      <protection locked="0"/>
    </xf>
    <xf numFmtId="165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20" xfId="0" applyFont="1" applyFill="1" applyBorder="1" applyAlignment="1" applyProtection="1">
      <alignment vertical="center"/>
      <protection locked="0"/>
    </xf>
    <xf numFmtId="165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17" fillId="3" borderId="6" xfId="3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Protection="1">
      <protection locked="0"/>
    </xf>
    <xf numFmtId="165" fontId="8" fillId="3" borderId="0" xfId="0" applyNumberFormat="1" applyFont="1" applyFill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5"/>
    <cellStyle name="Финансовый 2" xfId="4"/>
  </cellStyles>
  <dxfs count="0"/>
  <tableStyles count="0" defaultTableStyle="TableStyleMedium9" defaultPivotStyle="PivotStyleLight16"/>
  <colors>
    <mruColors>
      <color rgb="FF99FF99"/>
      <color rgb="FFFF6D6D"/>
      <color rgb="FF009900"/>
      <color rgb="FFD17B79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O425"/>
  <sheetViews>
    <sheetView tabSelected="1" view="pageBreakPreview" zoomScale="115" zoomScaleNormal="115" zoomScaleSheetLayoutView="11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13" sqref="I13"/>
    </sheetView>
  </sheetViews>
  <sheetFormatPr defaultRowHeight="18.75" x14ac:dyDescent="0.3"/>
  <cols>
    <col min="1" max="1" width="25.140625" style="118" customWidth="1"/>
    <col min="2" max="2" width="32.28515625" style="35" customWidth="1"/>
    <col min="3" max="3" width="35.42578125" style="35" customWidth="1"/>
    <col min="4" max="4" width="61.140625" style="36" customWidth="1"/>
    <col min="5" max="5" width="23" style="117" customWidth="1"/>
    <col min="6" max="6" width="19.7109375" style="46" customWidth="1"/>
    <col min="7" max="7" width="19.7109375" style="63" customWidth="1"/>
    <col min="8" max="8" width="20.140625" style="37" customWidth="1"/>
    <col min="9" max="9" width="22.85546875" style="63" customWidth="1"/>
    <col min="10" max="10" width="20.140625" style="37" customWidth="1"/>
    <col min="11" max="11" width="25.5703125" style="63" customWidth="1"/>
    <col min="12" max="12" width="20.140625" style="84" customWidth="1"/>
    <col min="13" max="13" width="25.85546875" style="66" customWidth="1"/>
    <col min="14" max="14" width="29.85546875" style="58" customWidth="1"/>
    <col min="15" max="15" width="39" style="57" customWidth="1"/>
  </cols>
  <sheetData>
    <row r="1" spans="1:15" ht="27.75" customHeight="1" x14ac:dyDescent="0.2">
      <c r="A1" s="119" t="s">
        <v>372</v>
      </c>
      <c r="B1" s="119"/>
      <c r="C1" s="119"/>
      <c r="D1" s="119"/>
      <c r="E1" s="119"/>
    </row>
    <row r="2" spans="1:15" s="1" customFormat="1" ht="27.75" customHeight="1" x14ac:dyDescent="0.2">
      <c r="A2" s="85"/>
      <c r="B2" s="5"/>
      <c r="C2" s="5"/>
      <c r="D2" s="6"/>
      <c r="E2" s="86"/>
      <c r="F2" s="131" t="s">
        <v>247</v>
      </c>
      <c r="G2" s="132"/>
      <c r="H2" s="132"/>
      <c r="I2" s="133"/>
      <c r="J2" s="131" t="s">
        <v>252</v>
      </c>
      <c r="K2" s="132"/>
      <c r="L2" s="132"/>
      <c r="M2" s="133"/>
      <c r="N2" s="129" t="s">
        <v>267</v>
      </c>
      <c r="O2" s="130" t="s">
        <v>268</v>
      </c>
    </row>
    <row r="3" spans="1:15" s="1" customFormat="1" ht="27.75" customHeight="1" x14ac:dyDescent="0.2">
      <c r="A3" s="85"/>
      <c r="B3" s="5"/>
      <c r="C3" s="5"/>
      <c r="D3" s="6"/>
      <c r="E3" s="86"/>
      <c r="F3" s="134" t="s">
        <v>248</v>
      </c>
      <c r="G3" s="135"/>
      <c r="H3" s="134" t="s">
        <v>251</v>
      </c>
      <c r="I3" s="135"/>
      <c r="J3" s="134" t="s">
        <v>248</v>
      </c>
      <c r="K3" s="135"/>
      <c r="L3" s="136" t="s">
        <v>251</v>
      </c>
      <c r="M3" s="136"/>
      <c r="N3" s="129"/>
      <c r="O3" s="130"/>
    </row>
    <row r="4" spans="1:15" s="2" customFormat="1" ht="75.75" customHeight="1" x14ac:dyDescent="0.2">
      <c r="A4" s="87"/>
      <c r="B4" s="7"/>
      <c r="C4" s="7"/>
      <c r="D4" s="8"/>
      <c r="E4" s="88"/>
      <c r="F4" s="47" t="s">
        <v>249</v>
      </c>
      <c r="G4" s="64" t="s">
        <v>250</v>
      </c>
      <c r="H4" s="38" t="s">
        <v>249</v>
      </c>
      <c r="I4" s="64" t="s">
        <v>250</v>
      </c>
      <c r="J4" s="38" t="s">
        <v>249</v>
      </c>
      <c r="K4" s="71" t="s">
        <v>250</v>
      </c>
      <c r="L4" s="84" t="s">
        <v>249</v>
      </c>
      <c r="M4" s="66" t="s">
        <v>250</v>
      </c>
      <c r="N4" s="129"/>
      <c r="O4" s="130"/>
    </row>
    <row r="5" spans="1:15" s="62" customFormat="1" ht="41.25" customHeight="1" thickBot="1" x14ac:dyDescent="0.25">
      <c r="A5" s="87"/>
      <c r="B5" s="89">
        <f>B9+B12+B25+B32+B42+B55+B59+B69+B76+B78+B102+B109+B113+B119+B125+B131+B140+B145+B160+B170+B179+B186</f>
        <v>156</v>
      </c>
      <c r="C5" s="89"/>
      <c r="D5" s="89"/>
      <c r="E5" s="90">
        <f>E9+E12+E25+E32+E42+E55+E59+E69+E76+E78+E102+E109+E113+E119+E125+E131+E140+E145+E160+E170+E179+E186</f>
        <v>134344.65404000002</v>
      </c>
      <c r="F5" s="91">
        <f t="shared" ref="F5:L5" si="0">F9+F12+F25+F32+F42+F55+F59+F69+F76+F78+F102+F109+F113+F119+F125+F131+F140+F145+F160+F170+F179+F186</f>
        <v>79</v>
      </c>
      <c r="G5" s="92">
        <f>G9+G12+G25+G32+G42+G55+G59+G69+G76+G78+G102+G109+G113+G119+G125+G131+G140+G145+G160+G170+G179+G186</f>
        <v>1619.2309399999999</v>
      </c>
      <c r="H5" s="93">
        <f t="shared" si="0"/>
        <v>60</v>
      </c>
      <c r="I5" s="92">
        <f>I9+I12+I25+I32+I42+I55+I59+I69+I76+I78+I102+I109+I113+I119+I125+I131+I140+I145+I160+I170+I179+I186</f>
        <v>67424.319000000003</v>
      </c>
      <c r="J5" s="93">
        <f t="shared" si="0"/>
        <v>12</v>
      </c>
      <c r="K5" s="94">
        <f>K9+K12+K25+K32+K42+K55+K59+K69+K76+K78+K102+K109+K113+K119+K125+K131+K140+K145+K160+K170+K179+K186</f>
        <v>153.3441</v>
      </c>
      <c r="L5" s="95">
        <f t="shared" si="0"/>
        <v>5</v>
      </c>
      <c r="M5" s="96">
        <f>M9+M12+M25+M32+M42+M55+M59+M69+M76+M78+M102+M109+M113+M119+M125+M131+M140+M145+M160+M170+M179+M186</f>
        <v>65139.259999999995</v>
      </c>
      <c r="N5" s="83"/>
      <c r="O5" s="83"/>
    </row>
    <row r="6" spans="1:15" ht="62.25" customHeight="1" thickBot="1" x14ac:dyDescent="0.25">
      <c r="A6" s="124" t="s">
        <v>191</v>
      </c>
      <c r="B6" s="9" t="s">
        <v>183</v>
      </c>
      <c r="C6" s="9" t="s">
        <v>201</v>
      </c>
      <c r="D6" s="10" t="s">
        <v>257</v>
      </c>
      <c r="E6" s="97">
        <v>4.2000000000000003E-2</v>
      </c>
      <c r="F6" s="48">
        <v>1</v>
      </c>
      <c r="G6" s="65">
        <f>E6</f>
        <v>4.2000000000000003E-2</v>
      </c>
      <c r="H6" s="39"/>
      <c r="I6" s="65"/>
      <c r="J6" s="39"/>
      <c r="K6" s="72"/>
      <c r="L6" s="39"/>
      <c r="M6" s="77"/>
      <c r="N6" s="58" t="s">
        <v>291</v>
      </c>
      <c r="O6" s="57" t="s">
        <v>292</v>
      </c>
    </row>
    <row r="7" spans="1:15" ht="62.25" customHeight="1" x14ac:dyDescent="0.2">
      <c r="A7" s="125"/>
      <c r="B7" s="11" t="s">
        <v>184</v>
      </c>
      <c r="C7" s="11" t="s">
        <v>201</v>
      </c>
      <c r="D7" s="12" t="s">
        <v>257</v>
      </c>
      <c r="E7" s="98">
        <v>0.02</v>
      </c>
      <c r="F7" s="49">
        <v>1</v>
      </c>
      <c r="G7" s="65">
        <f>E7</f>
        <v>0.02</v>
      </c>
      <c r="H7" s="84"/>
      <c r="I7" s="66"/>
      <c r="J7" s="84"/>
      <c r="K7" s="73"/>
      <c r="M7" s="78"/>
      <c r="N7" s="58" t="s">
        <v>291</v>
      </c>
      <c r="O7" s="57" t="s">
        <v>293</v>
      </c>
    </row>
    <row r="8" spans="1:15" ht="62.25" customHeight="1" x14ac:dyDescent="0.2">
      <c r="A8" s="125"/>
      <c r="B8" s="11" t="s">
        <v>167</v>
      </c>
      <c r="C8" s="11" t="s">
        <v>206</v>
      </c>
      <c r="D8" s="13" t="s">
        <v>258</v>
      </c>
      <c r="E8" s="98">
        <v>251.93</v>
      </c>
      <c r="F8" s="49"/>
      <c r="G8" s="66"/>
      <c r="H8" s="84">
        <v>1</v>
      </c>
      <c r="I8" s="66">
        <f>E8</f>
        <v>251.93</v>
      </c>
      <c r="J8" s="84"/>
      <c r="K8" s="73"/>
      <c r="M8" s="78"/>
      <c r="N8" s="58" t="s">
        <v>294</v>
      </c>
      <c r="O8" s="57" t="s">
        <v>294</v>
      </c>
    </row>
    <row r="9" spans="1:15" s="4" customFormat="1" ht="31.5" customHeight="1" thickBot="1" x14ac:dyDescent="0.25">
      <c r="A9" s="126"/>
      <c r="B9" s="14">
        <f>COUNTA(B6:B8)</f>
        <v>3</v>
      </c>
      <c r="C9" s="14"/>
      <c r="D9" s="15"/>
      <c r="E9" s="99">
        <f>SUM(E6:E8)</f>
        <v>251.99200000000002</v>
      </c>
      <c r="F9" s="50">
        <f>SUM(F6:F8)</f>
        <v>2</v>
      </c>
      <c r="G9" s="67">
        <f t="shared" ref="G9:I9" si="1">SUM(G6:G8)</f>
        <v>6.2E-2</v>
      </c>
      <c r="H9" s="40">
        <f t="shared" si="1"/>
        <v>1</v>
      </c>
      <c r="I9" s="67">
        <f t="shared" si="1"/>
        <v>251.93</v>
      </c>
      <c r="J9" s="40">
        <f>SUM(J6:J8)</f>
        <v>0</v>
      </c>
      <c r="K9" s="74">
        <f t="shared" ref="K9" si="2">SUM(K6:K8)</f>
        <v>0</v>
      </c>
      <c r="L9" s="40">
        <f t="shared" ref="L9" si="3">SUM(L6:L8)</f>
        <v>0</v>
      </c>
      <c r="M9" s="79">
        <f t="shared" ref="M9" si="4">SUM(M6:M8)</f>
        <v>0</v>
      </c>
      <c r="N9" s="83"/>
      <c r="O9" s="59"/>
    </row>
    <row r="10" spans="1:15" ht="62.25" customHeight="1" thickBot="1" x14ac:dyDescent="0.25">
      <c r="A10" s="120" t="s">
        <v>126</v>
      </c>
      <c r="B10" s="9" t="s">
        <v>69</v>
      </c>
      <c r="C10" s="9" t="s">
        <v>202</v>
      </c>
      <c r="D10" s="16" t="s">
        <v>259</v>
      </c>
      <c r="E10" s="100">
        <v>27.36</v>
      </c>
      <c r="F10" s="51">
        <v>1</v>
      </c>
      <c r="G10" s="65">
        <f>E10</f>
        <v>27.36</v>
      </c>
      <c r="H10" s="39"/>
      <c r="I10" s="65"/>
      <c r="J10" s="39"/>
      <c r="K10" s="72"/>
      <c r="L10" s="39"/>
      <c r="M10" s="77"/>
      <c r="N10" s="58" t="s">
        <v>331</v>
      </c>
      <c r="O10" s="57" t="s">
        <v>331</v>
      </c>
    </row>
    <row r="11" spans="1:15" ht="62.25" customHeight="1" x14ac:dyDescent="0.2">
      <c r="A11" s="121"/>
      <c r="B11" s="11" t="s">
        <v>239</v>
      </c>
      <c r="C11" s="11" t="s">
        <v>201</v>
      </c>
      <c r="D11" s="17" t="s">
        <v>330</v>
      </c>
      <c r="E11" s="101">
        <v>8.3000000000000001E-3</v>
      </c>
      <c r="F11" s="52">
        <v>1</v>
      </c>
      <c r="G11" s="65">
        <f>E11</f>
        <v>8.3000000000000001E-3</v>
      </c>
      <c r="H11" s="84"/>
      <c r="I11" s="66"/>
      <c r="J11" s="84"/>
      <c r="K11" s="73"/>
      <c r="M11" s="78"/>
      <c r="N11" s="58" t="s">
        <v>331</v>
      </c>
      <c r="O11" s="57" t="s">
        <v>331</v>
      </c>
    </row>
    <row r="12" spans="1:15" s="4" customFormat="1" ht="33.75" customHeight="1" thickBot="1" x14ac:dyDescent="0.25">
      <c r="A12" s="122"/>
      <c r="B12" s="14">
        <f>COUNTA(B10:B11)</f>
        <v>2</v>
      </c>
      <c r="C12" s="14"/>
      <c r="D12" s="15"/>
      <c r="E12" s="102">
        <f>SUM(E10:E11)</f>
        <v>27.368299999999998</v>
      </c>
      <c r="F12" s="53">
        <f>SUM(F10:F11)</f>
        <v>2</v>
      </c>
      <c r="G12" s="68">
        <f t="shared" ref="G12:M12" si="5">SUM(G10:G11)</f>
        <v>27.368299999999998</v>
      </c>
      <c r="H12" s="41">
        <f t="shared" si="5"/>
        <v>0</v>
      </c>
      <c r="I12" s="68">
        <f t="shared" si="5"/>
        <v>0</v>
      </c>
      <c r="J12" s="41">
        <f t="shared" si="5"/>
        <v>0</v>
      </c>
      <c r="K12" s="75">
        <f t="shared" si="5"/>
        <v>0</v>
      </c>
      <c r="L12" s="41">
        <f t="shared" si="5"/>
        <v>0</v>
      </c>
      <c r="M12" s="80">
        <f t="shared" si="5"/>
        <v>0</v>
      </c>
      <c r="N12" s="83"/>
      <c r="O12" s="59"/>
    </row>
    <row r="13" spans="1:15" ht="62.25" customHeight="1" thickBot="1" x14ac:dyDescent="0.25">
      <c r="A13" s="120" t="s">
        <v>62</v>
      </c>
      <c r="B13" s="9" t="s">
        <v>130</v>
      </c>
      <c r="C13" s="9" t="s">
        <v>201</v>
      </c>
      <c r="D13" s="10" t="s">
        <v>159</v>
      </c>
      <c r="E13" s="97">
        <v>2.5399999999999999E-2</v>
      </c>
      <c r="F13" s="48">
        <v>1</v>
      </c>
      <c r="G13" s="65">
        <f>E13</f>
        <v>2.5399999999999999E-2</v>
      </c>
      <c r="H13" s="39"/>
      <c r="I13" s="65"/>
      <c r="J13" s="39"/>
      <c r="K13" s="72"/>
      <c r="L13" s="39"/>
      <c r="M13" s="77"/>
      <c r="N13" s="58" t="s">
        <v>286</v>
      </c>
      <c r="O13" s="57" t="s">
        <v>286</v>
      </c>
    </row>
    <row r="14" spans="1:15" ht="62.25" customHeight="1" thickBot="1" x14ac:dyDescent="0.25">
      <c r="A14" s="121"/>
      <c r="B14" s="11" t="s">
        <v>131</v>
      </c>
      <c r="C14" s="11" t="s">
        <v>201</v>
      </c>
      <c r="D14" s="12" t="s">
        <v>159</v>
      </c>
      <c r="E14" s="98">
        <v>2.5399999999999999E-2</v>
      </c>
      <c r="F14" s="49">
        <v>1</v>
      </c>
      <c r="G14" s="65">
        <f t="shared" ref="G14:G15" si="6">E14</f>
        <v>2.5399999999999999E-2</v>
      </c>
      <c r="H14" s="84"/>
      <c r="I14" s="66"/>
      <c r="J14" s="84"/>
      <c r="K14" s="73"/>
      <c r="M14" s="78"/>
      <c r="N14" s="58" t="s">
        <v>286</v>
      </c>
      <c r="O14" s="57" t="s">
        <v>286</v>
      </c>
    </row>
    <row r="15" spans="1:15" ht="62.25" customHeight="1" x14ac:dyDescent="0.2">
      <c r="A15" s="121"/>
      <c r="B15" s="11" t="s">
        <v>132</v>
      </c>
      <c r="C15" s="11" t="s">
        <v>201</v>
      </c>
      <c r="D15" s="12" t="s">
        <v>159</v>
      </c>
      <c r="E15" s="98">
        <v>1.54E-2</v>
      </c>
      <c r="F15" s="49">
        <v>1</v>
      </c>
      <c r="G15" s="65">
        <f t="shared" si="6"/>
        <v>1.54E-2</v>
      </c>
      <c r="H15" s="84"/>
      <c r="I15" s="66"/>
      <c r="J15" s="84"/>
      <c r="K15" s="73"/>
      <c r="M15" s="78"/>
      <c r="N15" s="58" t="s">
        <v>286</v>
      </c>
      <c r="O15" s="57" t="s">
        <v>286</v>
      </c>
    </row>
    <row r="16" spans="1:15" ht="62.25" customHeight="1" x14ac:dyDescent="0.2">
      <c r="A16" s="121"/>
      <c r="B16" s="11" t="s">
        <v>144</v>
      </c>
      <c r="C16" s="11" t="s">
        <v>204</v>
      </c>
      <c r="D16" s="17" t="s">
        <v>142</v>
      </c>
      <c r="E16" s="101">
        <v>284.39999999999998</v>
      </c>
      <c r="F16" s="49"/>
      <c r="G16" s="66"/>
      <c r="H16" s="84">
        <v>1</v>
      </c>
      <c r="I16" s="66">
        <f>E16</f>
        <v>284.39999999999998</v>
      </c>
      <c r="J16" s="84"/>
      <c r="K16" s="73"/>
      <c r="M16" s="78"/>
      <c r="N16" s="58" t="s">
        <v>286</v>
      </c>
      <c r="O16" s="57" t="s">
        <v>286</v>
      </c>
    </row>
    <row r="17" spans="1:15" ht="62.25" customHeight="1" x14ac:dyDescent="0.2">
      <c r="A17" s="121"/>
      <c r="B17" s="11" t="s">
        <v>63</v>
      </c>
      <c r="C17" s="11" t="s">
        <v>204</v>
      </c>
      <c r="D17" s="17" t="s">
        <v>142</v>
      </c>
      <c r="E17" s="101">
        <v>516.4</v>
      </c>
      <c r="F17" s="49"/>
      <c r="G17" s="66"/>
      <c r="H17" s="84">
        <v>1</v>
      </c>
      <c r="I17" s="66">
        <f t="shared" ref="I17:I22" si="7">E17</f>
        <v>516.4</v>
      </c>
      <c r="J17" s="84"/>
      <c r="K17" s="73"/>
      <c r="M17" s="78"/>
      <c r="N17" s="58" t="s">
        <v>286</v>
      </c>
      <c r="O17" s="57" t="s">
        <v>286</v>
      </c>
    </row>
    <row r="18" spans="1:15" ht="62.25" customHeight="1" x14ac:dyDescent="0.2">
      <c r="A18" s="121"/>
      <c r="B18" s="11" t="s">
        <v>143</v>
      </c>
      <c r="C18" s="11" t="s">
        <v>204</v>
      </c>
      <c r="D18" s="17" t="s">
        <v>142</v>
      </c>
      <c r="E18" s="101">
        <v>149.1</v>
      </c>
      <c r="F18" s="49"/>
      <c r="G18" s="66"/>
      <c r="H18" s="84">
        <v>1</v>
      </c>
      <c r="I18" s="66">
        <f t="shared" si="7"/>
        <v>149.1</v>
      </c>
      <c r="J18" s="84"/>
      <c r="K18" s="73"/>
      <c r="M18" s="78"/>
      <c r="N18" s="58" t="s">
        <v>286</v>
      </c>
      <c r="O18" s="57" t="s">
        <v>286</v>
      </c>
    </row>
    <row r="19" spans="1:15" ht="62.25" customHeight="1" x14ac:dyDescent="0.2">
      <c r="A19" s="121"/>
      <c r="B19" s="11" t="s">
        <v>145</v>
      </c>
      <c r="C19" s="11" t="s">
        <v>204</v>
      </c>
      <c r="D19" s="17" t="s">
        <v>142</v>
      </c>
      <c r="E19" s="101">
        <v>208.7</v>
      </c>
      <c r="F19" s="49"/>
      <c r="G19" s="66"/>
      <c r="H19" s="84">
        <v>1</v>
      </c>
      <c r="I19" s="66">
        <f t="shared" si="7"/>
        <v>208.7</v>
      </c>
      <c r="J19" s="84"/>
      <c r="K19" s="73"/>
      <c r="M19" s="78"/>
      <c r="N19" s="58" t="s">
        <v>286</v>
      </c>
      <c r="O19" s="57" t="s">
        <v>286</v>
      </c>
    </row>
    <row r="20" spans="1:15" ht="62.25" customHeight="1" x14ac:dyDescent="0.2">
      <c r="A20" s="121"/>
      <c r="B20" s="11" t="s">
        <v>147</v>
      </c>
      <c r="C20" s="11" t="s">
        <v>204</v>
      </c>
      <c r="D20" s="17" t="s">
        <v>142</v>
      </c>
      <c r="E20" s="101">
        <v>2857.28</v>
      </c>
      <c r="F20" s="49"/>
      <c r="G20" s="66"/>
      <c r="H20" s="84">
        <v>1</v>
      </c>
      <c r="I20" s="66">
        <f t="shared" si="7"/>
        <v>2857.28</v>
      </c>
      <c r="J20" s="84"/>
      <c r="K20" s="73"/>
      <c r="M20" s="78"/>
      <c r="N20" s="58" t="s">
        <v>286</v>
      </c>
      <c r="O20" s="57" t="s">
        <v>286</v>
      </c>
    </row>
    <row r="21" spans="1:15" ht="62.25" customHeight="1" x14ac:dyDescent="0.2">
      <c r="A21" s="121"/>
      <c r="B21" s="11" t="s">
        <v>146</v>
      </c>
      <c r="C21" s="11" t="s">
        <v>204</v>
      </c>
      <c r="D21" s="17" t="s">
        <v>142</v>
      </c>
      <c r="E21" s="101">
        <v>880.1</v>
      </c>
      <c r="F21" s="49"/>
      <c r="G21" s="66"/>
      <c r="H21" s="84">
        <v>1</v>
      </c>
      <c r="I21" s="66">
        <f t="shared" si="7"/>
        <v>880.1</v>
      </c>
      <c r="J21" s="84"/>
      <c r="K21" s="73"/>
      <c r="M21" s="78"/>
      <c r="N21" s="58" t="s">
        <v>286</v>
      </c>
      <c r="O21" s="57" t="s">
        <v>286</v>
      </c>
    </row>
    <row r="22" spans="1:15" ht="62.25" customHeight="1" x14ac:dyDescent="0.2">
      <c r="A22" s="121"/>
      <c r="B22" s="11" t="s">
        <v>64</v>
      </c>
      <c r="C22" s="11" t="s">
        <v>204</v>
      </c>
      <c r="D22" s="17" t="s">
        <v>142</v>
      </c>
      <c r="E22" s="101">
        <v>696.8</v>
      </c>
      <c r="F22" s="49"/>
      <c r="G22" s="66"/>
      <c r="H22" s="84">
        <v>1</v>
      </c>
      <c r="I22" s="66">
        <f t="shared" si="7"/>
        <v>696.8</v>
      </c>
      <c r="J22" s="84"/>
      <c r="K22" s="73"/>
      <c r="M22" s="78"/>
      <c r="N22" s="58" t="s">
        <v>286</v>
      </c>
      <c r="O22" s="57" t="s">
        <v>286</v>
      </c>
    </row>
    <row r="23" spans="1:15" ht="177" customHeight="1" x14ac:dyDescent="0.2">
      <c r="A23" s="121"/>
      <c r="B23" s="11" t="s">
        <v>195</v>
      </c>
      <c r="C23" s="11" t="s">
        <v>213</v>
      </c>
      <c r="D23" s="20" t="s">
        <v>219</v>
      </c>
      <c r="E23" s="101">
        <f>2524.01+1007+641</f>
        <v>4172.01</v>
      </c>
      <c r="F23" s="49"/>
      <c r="G23" s="66"/>
      <c r="H23" s="84"/>
      <c r="I23" s="66"/>
      <c r="J23" s="84"/>
      <c r="K23" s="73"/>
      <c r="L23" s="84">
        <v>1</v>
      </c>
      <c r="M23" s="78">
        <f>E23</f>
        <v>4172.01</v>
      </c>
      <c r="N23" s="58" t="s">
        <v>320</v>
      </c>
      <c r="O23" s="57" t="s">
        <v>286</v>
      </c>
    </row>
    <row r="24" spans="1:15" ht="107.25" customHeight="1" x14ac:dyDescent="0.2">
      <c r="A24" s="121"/>
      <c r="B24" s="45" t="s">
        <v>255</v>
      </c>
      <c r="C24" s="21" t="s">
        <v>213</v>
      </c>
      <c r="D24" s="20" t="s">
        <v>371</v>
      </c>
      <c r="E24" s="103">
        <v>4228.8999999999996</v>
      </c>
      <c r="F24" s="54"/>
      <c r="G24" s="69"/>
      <c r="H24" s="42"/>
      <c r="I24" s="69"/>
      <c r="J24" s="42"/>
      <c r="K24" s="76"/>
      <c r="L24" s="84">
        <v>1</v>
      </c>
      <c r="M24" s="78">
        <v>4228.8999999999996</v>
      </c>
      <c r="N24" s="58" t="s">
        <v>320</v>
      </c>
      <c r="O24" s="57" t="s">
        <v>286</v>
      </c>
    </row>
    <row r="25" spans="1:15" s="3" customFormat="1" ht="31.5" customHeight="1" thickBot="1" x14ac:dyDescent="0.25">
      <c r="A25" s="122"/>
      <c r="B25" s="14">
        <f>COUNTA(B13:B24)</f>
        <v>12</v>
      </c>
      <c r="C25" s="18"/>
      <c r="D25" s="19"/>
      <c r="E25" s="102">
        <f>SUM(E13:E24)</f>
        <v>13993.756200000002</v>
      </c>
      <c r="F25" s="53">
        <f>SUM(F13:F24)</f>
        <v>3</v>
      </c>
      <c r="G25" s="68">
        <f t="shared" ref="G25:M25" si="8">SUM(G13:G24)</f>
        <v>6.6199999999999995E-2</v>
      </c>
      <c r="H25" s="41">
        <f t="shared" si="8"/>
        <v>7</v>
      </c>
      <c r="I25" s="68">
        <f t="shared" si="8"/>
        <v>5592.7800000000007</v>
      </c>
      <c r="J25" s="41">
        <f t="shared" si="8"/>
        <v>0</v>
      </c>
      <c r="K25" s="75">
        <f t="shared" si="8"/>
        <v>0</v>
      </c>
      <c r="L25" s="41">
        <f t="shared" si="8"/>
        <v>2</v>
      </c>
      <c r="M25" s="80">
        <f t="shared" si="8"/>
        <v>8400.91</v>
      </c>
      <c r="N25" s="58"/>
      <c r="O25" s="60"/>
    </row>
    <row r="26" spans="1:15" ht="62.25" customHeight="1" thickBot="1" x14ac:dyDescent="0.25">
      <c r="A26" s="120" t="s">
        <v>65</v>
      </c>
      <c r="B26" s="9" t="s">
        <v>70</v>
      </c>
      <c r="C26" s="22" t="s">
        <v>201</v>
      </c>
      <c r="D26" s="23" t="s">
        <v>260</v>
      </c>
      <c r="E26" s="104">
        <v>29.6</v>
      </c>
      <c r="F26" s="51">
        <v>1</v>
      </c>
      <c r="G26" s="65">
        <f>E26</f>
        <v>29.6</v>
      </c>
      <c r="H26" s="39"/>
      <c r="I26" s="65"/>
      <c r="J26" s="39"/>
      <c r="K26" s="72"/>
      <c r="L26" s="39"/>
      <c r="M26" s="77"/>
      <c r="N26" s="58" t="s">
        <v>332</v>
      </c>
      <c r="O26" s="57" t="s">
        <v>332</v>
      </c>
    </row>
    <row r="27" spans="1:15" ht="62.25" customHeight="1" thickBot="1" x14ac:dyDescent="0.25">
      <c r="A27" s="121"/>
      <c r="B27" s="11" t="s">
        <v>71</v>
      </c>
      <c r="C27" s="11" t="s">
        <v>201</v>
      </c>
      <c r="D27" s="17" t="s">
        <v>92</v>
      </c>
      <c r="E27" s="105">
        <v>629</v>
      </c>
      <c r="F27" s="52">
        <v>1</v>
      </c>
      <c r="G27" s="65">
        <f t="shared" ref="G27:G28" si="9">E27</f>
        <v>629</v>
      </c>
      <c r="H27" s="84"/>
      <c r="I27" s="66"/>
      <c r="J27" s="84"/>
      <c r="K27" s="73"/>
      <c r="M27" s="78"/>
      <c r="N27" s="58" t="s">
        <v>332</v>
      </c>
      <c r="O27" s="57" t="s">
        <v>332</v>
      </c>
    </row>
    <row r="28" spans="1:15" ht="62.25" customHeight="1" x14ac:dyDescent="0.2">
      <c r="A28" s="121"/>
      <c r="B28" s="11" t="s">
        <v>120</v>
      </c>
      <c r="C28" s="11" t="s">
        <v>201</v>
      </c>
      <c r="D28" s="17" t="s">
        <v>121</v>
      </c>
      <c r="E28" s="105">
        <v>8.9999999999999993E-3</v>
      </c>
      <c r="F28" s="52">
        <v>1</v>
      </c>
      <c r="G28" s="65">
        <f t="shared" si="9"/>
        <v>8.9999999999999993E-3</v>
      </c>
      <c r="H28" s="84"/>
      <c r="I28" s="66"/>
      <c r="J28" s="84"/>
      <c r="K28" s="73"/>
      <c r="M28" s="78"/>
      <c r="N28" s="58" t="s">
        <v>332</v>
      </c>
      <c r="O28" s="57" t="s">
        <v>332</v>
      </c>
    </row>
    <row r="29" spans="1:15" ht="62.25" customHeight="1" x14ac:dyDescent="0.2">
      <c r="A29" s="121"/>
      <c r="B29" s="11" t="s">
        <v>66</v>
      </c>
      <c r="C29" s="11" t="s">
        <v>204</v>
      </c>
      <c r="D29" s="17" t="s">
        <v>186</v>
      </c>
      <c r="E29" s="101">
        <v>158.94</v>
      </c>
      <c r="F29" s="52"/>
      <c r="G29" s="66"/>
      <c r="H29" s="84">
        <v>1</v>
      </c>
      <c r="I29" s="66">
        <f>E29</f>
        <v>158.94</v>
      </c>
      <c r="J29" s="84"/>
      <c r="K29" s="73"/>
      <c r="M29" s="78"/>
      <c r="N29" s="58" t="s">
        <v>332</v>
      </c>
      <c r="O29" s="57" t="s">
        <v>332</v>
      </c>
    </row>
    <row r="30" spans="1:15" ht="62.25" customHeight="1" x14ac:dyDescent="0.2">
      <c r="A30" s="121"/>
      <c r="B30" s="11" t="s">
        <v>67</v>
      </c>
      <c r="C30" s="11" t="s">
        <v>204</v>
      </c>
      <c r="D30" s="17" t="s">
        <v>186</v>
      </c>
      <c r="E30" s="101">
        <v>392.81</v>
      </c>
      <c r="F30" s="52"/>
      <c r="G30" s="66"/>
      <c r="H30" s="84">
        <v>1</v>
      </c>
      <c r="I30" s="66">
        <f t="shared" ref="I30:I31" si="10">E30</f>
        <v>392.81</v>
      </c>
      <c r="J30" s="84"/>
      <c r="K30" s="73"/>
      <c r="M30" s="78"/>
      <c r="N30" s="58" t="s">
        <v>332</v>
      </c>
      <c r="O30" s="57" t="s">
        <v>332</v>
      </c>
    </row>
    <row r="31" spans="1:15" ht="62.25" customHeight="1" x14ac:dyDescent="0.2">
      <c r="A31" s="121"/>
      <c r="B31" s="11" t="s">
        <v>68</v>
      </c>
      <c r="C31" s="11" t="s">
        <v>204</v>
      </c>
      <c r="D31" s="17" t="s">
        <v>186</v>
      </c>
      <c r="E31" s="101">
        <v>1028.26</v>
      </c>
      <c r="F31" s="52"/>
      <c r="G31" s="66"/>
      <c r="H31" s="84">
        <v>1</v>
      </c>
      <c r="I31" s="66">
        <f t="shared" si="10"/>
        <v>1028.26</v>
      </c>
      <c r="J31" s="84"/>
      <c r="K31" s="73"/>
      <c r="M31" s="78"/>
      <c r="N31" s="58" t="s">
        <v>332</v>
      </c>
      <c r="O31" s="57" t="s">
        <v>332</v>
      </c>
    </row>
    <row r="32" spans="1:15" s="3" customFormat="1" ht="31.5" customHeight="1" thickBot="1" x14ac:dyDescent="0.25">
      <c r="A32" s="122"/>
      <c r="B32" s="14">
        <f>COUNTA(B26:B31)</f>
        <v>6</v>
      </c>
      <c r="C32" s="18"/>
      <c r="D32" s="19"/>
      <c r="E32" s="102">
        <f>SUM(E26:E31)</f>
        <v>2238.6189999999997</v>
      </c>
      <c r="F32" s="53">
        <f>SUM(F26:F31)</f>
        <v>3</v>
      </c>
      <c r="G32" s="68">
        <f t="shared" ref="G32:M32" si="11">SUM(G26:G31)</f>
        <v>658.60900000000004</v>
      </c>
      <c r="H32" s="41">
        <f t="shared" si="11"/>
        <v>3</v>
      </c>
      <c r="I32" s="68">
        <f t="shared" si="11"/>
        <v>1580.01</v>
      </c>
      <c r="J32" s="41">
        <f t="shared" si="11"/>
        <v>0</v>
      </c>
      <c r="K32" s="75">
        <f t="shared" si="11"/>
        <v>0</v>
      </c>
      <c r="L32" s="41">
        <f t="shared" si="11"/>
        <v>0</v>
      </c>
      <c r="M32" s="80">
        <f t="shared" si="11"/>
        <v>0</v>
      </c>
      <c r="N32" s="58"/>
      <c r="O32" s="60"/>
    </row>
    <row r="33" spans="1:15" ht="62.25" customHeight="1" thickBot="1" x14ac:dyDescent="0.25">
      <c r="A33" s="120" t="s">
        <v>83</v>
      </c>
      <c r="B33" s="9" t="s">
        <v>113</v>
      </c>
      <c r="C33" s="9" t="s">
        <v>201</v>
      </c>
      <c r="D33" s="23" t="s">
        <v>360</v>
      </c>
      <c r="E33" s="104">
        <v>7.22</v>
      </c>
      <c r="F33" s="51">
        <v>1</v>
      </c>
      <c r="G33" s="65">
        <f>E33</f>
        <v>7.22</v>
      </c>
      <c r="H33" s="39"/>
      <c r="I33" s="65"/>
      <c r="J33" s="39"/>
      <c r="K33" s="72"/>
      <c r="L33" s="39"/>
      <c r="M33" s="77"/>
      <c r="N33" s="58" t="s">
        <v>311</v>
      </c>
      <c r="O33" s="57" t="s">
        <v>311</v>
      </c>
    </row>
    <row r="34" spans="1:15" ht="62.25" customHeight="1" thickBot="1" x14ac:dyDescent="0.25">
      <c r="A34" s="121"/>
      <c r="B34" s="11" t="s">
        <v>149</v>
      </c>
      <c r="C34" s="11" t="s">
        <v>201</v>
      </c>
      <c r="D34" s="17" t="s">
        <v>360</v>
      </c>
      <c r="E34" s="105">
        <v>9.98</v>
      </c>
      <c r="F34" s="52">
        <v>1</v>
      </c>
      <c r="G34" s="65">
        <f t="shared" ref="G34:G36" si="12">E34</f>
        <v>9.98</v>
      </c>
      <c r="H34" s="84"/>
      <c r="I34" s="66"/>
      <c r="J34" s="84"/>
      <c r="K34" s="73"/>
      <c r="M34" s="78"/>
      <c r="N34" s="58" t="s">
        <v>311</v>
      </c>
      <c r="O34" s="57" t="s">
        <v>311</v>
      </c>
    </row>
    <row r="35" spans="1:15" ht="62.25" customHeight="1" thickBot="1" x14ac:dyDescent="0.25">
      <c r="A35" s="121"/>
      <c r="B35" s="11" t="s">
        <v>148</v>
      </c>
      <c r="C35" s="11" t="s">
        <v>201</v>
      </c>
      <c r="D35" s="17" t="s">
        <v>360</v>
      </c>
      <c r="E35" s="105">
        <v>6.6000000000000003E-2</v>
      </c>
      <c r="F35" s="52">
        <v>1</v>
      </c>
      <c r="G35" s="65">
        <f t="shared" si="12"/>
        <v>6.6000000000000003E-2</v>
      </c>
      <c r="H35" s="84"/>
      <c r="I35" s="66"/>
      <c r="J35" s="84"/>
      <c r="K35" s="73"/>
      <c r="M35" s="78"/>
      <c r="N35" s="58" t="s">
        <v>311</v>
      </c>
      <c r="O35" s="57" t="s">
        <v>311</v>
      </c>
    </row>
    <row r="36" spans="1:15" ht="62.25" customHeight="1" x14ac:dyDescent="0.2">
      <c r="A36" s="121"/>
      <c r="B36" s="11" t="s">
        <v>114</v>
      </c>
      <c r="C36" s="11" t="s">
        <v>203</v>
      </c>
      <c r="D36" s="12" t="s">
        <v>360</v>
      </c>
      <c r="E36" s="98">
        <v>1.18</v>
      </c>
      <c r="F36" s="52">
        <v>1</v>
      </c>
      <c r="G36" s="65">
        <f t="shared" si="12"/>
        <v>1.18</v>
      </c>
      <c r="H36" s="84"/>
      <c r="I36" s="66"/>
      <c r="J36" s="84"/>
      <c r="K36" s="73"/>
      <c r="M36" s="78"/>
      <c r="N36" s="58" t="s">
        <v>311</v>
      </c>
      <c r="O36" s="57" t="s">
        <v>311</v>
      </c>
    </row>
    <row r="37" spans="1:15" ht="62.25" customHeight="1" x14ac:dyDescent="0.2">
      <c r="A37" s="121"/>
      <c r="B37" s="11" t="s">
        <v>84</v>
      </c>
      <c r="C37" s="11" t="s">
        <v>204</v>
      </c>
      <c r="D37" s="12" t="s">
        <v>362</v>
      </c>
      <c r="E37" s="98">
        <v>479.86</v>
      </c>
      <c r="F37" s="52"/>
      <c r="G37" s="66"/>
      <c r="H37" s="84">
        <v>1</v>
      </c>
      <c r="I37" s="66">
        <f>E37</f>
        <v>479.86</v>
      </c>
      <c r="J37" s="84"/>
      <c r="K37" s="73"/>
      <c r="M37" s="78"/>
      <c r="N37" s="58" t="s">
        <v>311</v>
      </c>
      <c r="O37" s="57" t="s">
        <v>311</v>
      </c>
    </row>
    <row r="38" spans="1:15" ht="62.25" customHeight="1" x14ac:dyDescent="0.2">
      <c r="A38" s="121"/>
      <c r="B38" s="11" t="s">
        <v>178</v>
      </c>
      <c r="C38" s="11" t="s">
        <v>204</v>
      </c>
      <c r="D38" s="12" t="s">
        <v>361</v>
      </c>
      <c r="E38" s="98">
        <v>914.85</v>
      </c>
      <c r="F38" s="52"/>
      <c r="G38" s="66"/>
      <c r="H38" s="84">
        <v>1</v>
      </c>
      <c r="I38" s="66">
        <f>E38</f>
        <v>914.85</v>
      </c>
      <c r="J38" s="84"/>
      <c r="K38" s="73"/>
      <c r="M38" s="78"/>
      <c r="N38" s="58" t="s">
        <v>311</v>
      </c>
      <c r="O38" s="57" t="s">
        <v>311</v>
      </c>
    </row>
    <row r="39" spans="1:15" ht="62.25" customHeight="1" x14ac:dyDescent="0.2">
      <c r="A39" s="121"/>
      <c r="B39" s="11" t="s">
        <v>221</v>
      </c>
      <c r="C39" s="11" t="s">
        <v>208</v>
      </c>
      <c r="D39" s="12" t="s">
        <v>220</v>
      </c>
      <c r="E39" s="98">
        <v>3.3</v>
      </c>
      <c r="F39" s="52"/>
      <c r="G39" s="66"/>
      <c r="H39" s="84"/>
      <c r="I39" s="66"/>
      <c r="J39" s="84">
        <v>1</v>
      </c>
      <c r="K39" s="73">
        <f>E39</f>
        <v>3.3</v>
      </c>
      <c r="M39" s="78"/>
      <c r="N39" s="58" t="s">
        <v>311</v>
      </c>
      <c r="O39" s="57" t="s">
        <v>311</v>
      </c>
    </row>
    <row r="40" spans="1:15" ht="62.25" customHeight="1" x14ac:dyDescent="0.2">
      <c r="A40" s="121"/>
      <c r="B40" s="11" t="s">
        <v>85</v>
      </c>
      <c r="C40" s="24" t="s">
        <v>223</v>
      </c>
      <c r="D40" s="12" t="s">
        <v>222</v>
      </c>
      <c r="E40" s="98">
        <v>13.56</v>
      </c>
      <c r="F40" s="52"/>
      <c r="G40" s="66"/>
      <c r="H40" s="84"/>
      <c r="I40" s="66"/>
      <c r="J40" s="84">
        <v>1</v>
      </c>
      <c r="K40" s="73">
        <f>E40</f>
        <v>13.56</v>
      </c>
      <c r="M40" s="78"/>
      <c r="N40" s="58" t="s">
        <v>312</v>
      </c>
      <c r="O40" s="57" t="s">
        <v>312</v>
      </c>
    </row>
    <row r="41" spans="1:15" ht="62.25" customHeight="1" x14ac:dyDescent="0.2">
      <c r="A41" s="121"/>
      <c r="B41" s="11" t="s">
        <v>197</v>
      </c>
      <c r="C41" s="11" t="s">
        <v>224</v>
      </c>
      <c r="D41" s="12" t="s">
        <v>225</v>
      </c>
      <c r="E41" s="98">
        <v>3045.18</v>
      </c>
      <c r="F41" s="52"/>
      <c r="G41" s="66"/>
      <c r="H41" s="84"/>
      <c r="I41" s="66"/>
      <c r="J41" s="84"/>
      <c r="K41" s="73"/>
      <c r="L41" s="84">
        <v>1</v>
      </c>
      <c r="M41" s="78">
        <f>E41</f>
        <v>3045.18</v>
      </c>
      <c r="N41" s="58" t="s">
        <v>313</v>
      </c>
      <c r="O41" s="57" t="s">
        <v>314</v>
      </c>
    </row>
    <row r="42" spans="1:15" s="82" customFormat="1" ht="30" customHeight="1" thickBot="1" x14ac:dyDescent="0.45">
      <c r="A42" s="122"/>
      <c r="B42" s="14">
        <f>COUNTA(B33:B41)</f>
        <v>9</v>
      </c>
      <c r="C42" s="14"/>
      <c r="D42" s="15"/>
      <c r="E42" s="102">
        <f>SUM(E33:E41)</f>
        <v>4475.1959999999999</v>
      </c>
      <c r="F42" s="53">
        <f>SUM(F33:F41)</f>
        <v>4</v>
      </c>
      <c r="G42" s="68">
        <f t="shared" ref="G42:M42" si="13">SUM(G33:G41)</f>
        <v>18.445999999999998</v>
      </c>
      <c r="H42" s="41">
        <f t="shared" si="13"/>
        <v>2</v>
      </c>
      <c r="I42" s="68">
        <f t="shared" si="13"/>
        <v>1394.71</v>
      </c>
      <c r="J42" s="41">
        <f t="shared" si="13"/>
        <v>2</v>
      </c>
      <c r="K42" s="75">
        <f t="shared" si="13"/>
        <v>16.86</v>
      </c>
      <c r="L42" s="41">
        <f t="shared" si="13"/>
        <v>1</v>
      </c>
      <c r="M42" s="80">
        <f t="shared" si="13"/>
        <v>3045.18</v>
      </c>
      <c r="N42" s="83"/>
      <c r="O42" s="59"/>
    </row>
    <row r="43" spans="1:15" ht="62.25" customHeight="1" thickBot="1" x14ac:dyDescent="0.25">
      <c r="A43" s="120" t="s">
        <v>72</v>
      </c>
      <c r="B43" s="9" t="s">
        <v>169</v>
      </c>
      <c r="C43" s="9" t="s">
        <v>201</v>
      </c>
      <c r="D43" s="23" t="s">
        <v>175</v>
      </c>
      <c r="E43" s="106">
        <v>18.5</v>
      </c>
      <c r="F43" s="51">
        <v>1</v>
      </c>
      <c r="G43" s="65">
        <f>E43</f>
        <v>18.5</v>
      </c>
      <c r="H43" s="39"/>
      <c r="I43" s="65"/>
      <c r="J43" s="39"/>
      <c r="K43" s="72"/>
      <c r="L43" s="39"/>
      <c r="M43" s="77"/>
      <c r="N43" s="58" t="s">
        <v>302</v>
      </c>
      <c r="O43" s="61" t="s">
        <v>302</v>
      </c>
    </row>
    <row r="44" spans="1:15" ht="62.25" customHeight="1" thickBot="1" x14ac:dyDescent="0.25">
      <c r="A44" s="121"/>
      <c r="B44" s="11" t="s">
        <v>170</v>
      </c>
      <c r="C44" s="11" t="s">
        <v>201</v>
      </c>
      <c r="D44" s="17" t="s">
        <v>175</v>
      </c>
      <c r="E44" s="107">
        <v>19.399999999999999</v>
      </c>
      <c r="F44" s="52">
        <v>1</v>
      </c>
      <c r="G44" s="65">
        <f t="shared" ref="G44:G48" si="14">E44</f>
        <v>19.399999999999999</v>
      </c>
      <c r="H44" s="84"/>
      <c r="I44" s="66"/>
      <c r="J44" s="84"/>
      <c r="K44" s="73"/>
      <c r="M44" s="78"/>
      <c r="N44" s="58" t="s">
        <v>302</v>
      </c>
      <c r="O44" s="61" t="s">
        <v>302</v>
      </c>
    </row>
    <row r="45" spans="1:15" ht="62.25" customHeight="1" thickBot="1" x14ac:dyDescent="0.25">
      <c r="A45" s="121"/>
      <c r="B45" s="11" t="s">
        <v>171</v>
      </c>
      <c r="C45" s="11" t="s">
        <v>201</v>
      </c>
      <c r="D45" s="17" t="s">
        <v>175</v>
      </c>
      <c r="E45" s="107">
        <v>19.3</v>
      </c>
      <c r="F45" s="52">
        <v>1</v>
      </c>
      <c r="G45" s="65">
        <f t="shared" si="14"/>
        <v>19.3</v>
      </c>
      <c r="H45" s="84"/>
      <c r="I45" s="66"/>
      <c r="J45" s="84"/>
      <c r="K45" s="73"/>
      <c r="M45" s="78"/>
      <c r="N45" s="58" t="s">
        <v>302</v>
      </c>
      <c r="O45" s="61" t="s">
        <v>302</v>
      </c>
    </row>
    <row r="46" spans="1:15" ht="62.25" customHeight="1" thickBot="1" x14ac:dyDescent="0.25">
      <c r="A46" s="121"/>
      <c r="B46" s="11" t="s">
        <v>172</v>
      </c>
      <c r="C46" s="11" t="s">
        <v>201</v>
      </c>
      <c r="D46" s="17" t="s">
        <v>175</v>
      </c>
      <c r="E46" s="107">
        <v>9.8000000000000007</v>
      </c>
      <c r="F46" s="52">
        <v>1</v>
      </c>
      <c r="G46" s="65">
        <f t="shared" si="14"/>
        <v>9.8000000000000007</v>
      </c>
      <c r="H46" s="84"/>
      <c r="I46" s="66"/>
      <c r="J46" s="84"/>
      <c r="K46" s="73"/>
      <c r="M46" s="78"/>
      <c r="N46" s="58" t="s">
        <v>302</v>
      </c>
      <c r="O46" s="61" t="s">
        <v>302</v>
      </c>
    </row>
    <row r="47" spans="1:15" ht="62.25" customHeight="1" thickBot="1" x14ac:dyDescent="0.25">
      <c r="A47" s="121"/>
      <c r="B47" s="11" t="s">
        <v>173</v>
      </c>
      <c r="C47" s="11" t="s">
        <v>201</v>
      </c>
      <c r="D47" s="17" t="s">
        <v>175</v>
      </c>
      <c r="E47" s="107">
        <v>9</v>
      </c>
      <c r="F47" s="52">
        <v>1</v>
      </c>
      <c r="G47" s="65">
        <f t="shared" si="14"/>
        <v>9</v>
      </c>
      <c r="H47" s="84"/>
      <c r="I47" s="66"/>
      <c r="J47" s="84"/>
      <c r="K47" s="73"/>
      <c r="M47" s="78"/>
      <c r="N47" s="58" t="s">
        <v>302</v>
      </c>
      <c r="O47" s="61" t="s">
        <v>302</v>
      </c>
    </row>
    <row r="48" spans="1:15" ht="62.25" customHeight="1" x14ac:dyDescent="0.2">
      <c r="A48" s="121"/>
      <c r="B48" s="11" t="s">
        <v>174</v>
      </c>
      <c r="C48" s="11" t="s">
        <v>201</v>
      </c>
      <c r="D48" s="17" t="s">
        <v>175</v>
      </c>
      <c r="E48" s="107">
        <v>25</v>
      </c>
      <c r="F48" s="52">
        <v>1</v>
      </c>
      <c r="G48" s="65">
        <f t="shared" si="14"/>
        <v>25</v>
      </c>
      <c r="H48" s="84"/>
      <c r="I48" s="66"/>
      <c r="J48" s="84"/>
      <c r="K48" s="73"/>
      <c r="M48" s="78"/>
      <c r="N48" s="58" t="s">
        <v>302</v>
      </c>
      <c r="O48" s="61" t="s">
        <v>302</v>
      </c>
    </row>
    <row r="49" spans="1:15" ht="62.25" customHeight="1" x14ac:dyDescent="0.2">
      <c r="A49" s="121"/>
      <c r="B49" s="11" t="s">
        <v>168</v>
      </c>
      <c r="C49" s="11" t="s">
        <v>201</v>
      </c>
      <c r="D49" s="17" t="s">
        <v>175</v>
      </c>
      <c r="E49" s="107">
        <v>5</v>
      </c>
      <c r="F49" s="52">
        <v>1</v>
      </c>
      <c r="G49" s="66">
        <f>E49</f>
        <v>5</v>
      </c>
      <c r="H49" s="84"/>
      <c r="I49" s="66"/>
      <c r="J49" s="84"/>
      <c r="K49" s="73"/>
      <c r="M49" s="78"/>
      <c r="N49" s="58" t="s">
        <v>302</v>
      </c>
      <c r="O49" s="61" t="s">
        <v>302</v>
      </c>
    </row>
    <row r="50" spans="1:15" ht="62.25" customHeight="1" x14ac:dyDescent="0.2">
      <c r="A50" s="121"/>
      <c r="B50" s="11" t="s">
        <v>134</v>
      </c>
      <c r="C50" s="11" t="s">
        <v>204</v>
      </c>
      <c r="D50" s="17" t="s">
        <v>158</v>
      </c>
      <c r="E50" s="101">
        <v>373.42</v>
      </c>
      <c r="F50" s="52"/>
      <c r="G50" s="66"/>
      <c r="H50" s="84">
        <v>1</v>
      </c>
      <c r="I50" s="66">
        <f>E50</f>
        <v>373.42</v>
      </c>
      <c r="J50" s="84"/>
      <c r="K50" s="73"/>
      <c r="M50" s="78"/>
      <c r="N50" s="58" t="s">
        <v>303</v>
      </c>
      <c r="O50" s="57" t="s">
        <v>304</v>
      </c>
    </row>
    <row r="51" spans="1:15" ht="62.25" customHeight="1" x14ac:dyDescent="0.2">
      <c r="A51" s="121"/>
      <c r="B51" s="11" t="s">
        <v>133</v>
      </c>
      <c r="C51" s="11" t="s">
        <v>204</v>
      </c>
      <c r="D51" s="17" t="s">
        <v>158</v>
      </c>
      <c r="E51" s="101">
        <v>799.44</v>
      </c>
      <c r="F51" s="52"/>
      <c r="G51" s="66"/>
      <c r="H51" s="84">
        <v>1</v>
      </c>
      <c r="I51" s="66">
        <f t="shared" ref="I51:I54" si="15">E51</f>
        <v>799.44</v>
      </c>
      <c r="J51" s="84"/>
      <c r="K51" s="73"/>
      <c r="M51" s="78"/>
      <c r="N51" s="58" t="s">
        <v>303</v>
      </c>
      <c r="O51" s="61" t="s">
        <v>302</v>
      </c>
    </row>
    <row r="52" spans="1:15" ht="62.25" customHeight="1" x14ac:dyDescent="0.2">
      <c r="A52" s="121"/>
      <c r="B52" s="11" t="s">
        <v>135</v>
      </c>
      <c r="C52" s="11" t="s">
        <v>204</v>
      </c>
      <c r="D52" s="17" t="s">
        <v>158</v>
      </c>
      <c r="E52" s="101">
        <v>2865.33</v>
      </c>
      <c r="F52" s="52"/>
      <c r="G52" s="66"/>
      <c r="H52" s="84">
        <v>1</v>
      </c>
      <c r="I52" s="66">
        <f t="shared" si="15"/>
        <v>2865.33</v>
      </c>
      <c r="J52" s="84"/>
      <c r="K52" s="73"/>
      <c r="M52" s="78"/>
      <c r="N52" s="58" t="s">
        <v>303</v>
      </c>
      <c r="O52" s="61" t="s">
        <v>302</v>
      </c>
    </row>
    <row r="53" spans="1:15" ht="62.25" customHeight="1" x14ac:dyDescent="0.2">
      <c r="A53" s="121"/>
      <c r="B53" s="11" t="s">
        <v>136</v>
      </c>
      <c r="C53" s="11" t="s">
        <v>204</v>
      </c>
      <c r="D53" s="17" t="s">
        <v>158</v>
      </c>
      <c r="E53" s="101">
        <v>410.97</v>
      </c>
      <c r="F53" s="52"/>
      <c r="G53" s="66"/>
      <c r="H53" s="84">
        <v>1</v>
      </c>
      <c r="I53" s="66">
        <f t="shared" si="15"/>
        <v>410.97</v>
      </c>
      <c r="J53" s="84"/>
      <c r="K53" s="73"/>
      <c r="M53" s="78"/>
      <c r="N53" s="58" t="s">
        <v>303</v>
      </c>
      <c r="O53" s="61" t="s">
        <v>302</v>
      </c>
    </row>
    <row r="54" spans="1:15" ht="62.25" customHeight="1" x14ac:dyDescent="0.2">
      <c r="A54" s="121"/>
      <c r="B54" s="11" t="s">
        <v>137</v>
      </c>
      <c r="C54" s="11" t="s">
        <v>204</v>
      </c>
      <c r="D54" s="17" t="s">
        <v>158</v>
      </c>
      <c r="E54" s="101">
        <v>134.13</v>
      </c>
      <c r="F54" s="52"/>
      <c r="G54" s="66"/>
      <c r="H54" s="84">
        <v>1</v>
      </c>
      <c r="I54" s="66">
        <f t="shared" si="15"/>
        <v>134.13</v>
      </c>
      <c r="J54" s="84"/>
      <c r="K54" s="73"/>
      <c r="M54" s="78"/>
      <c r="N54" s="58" t="s">
        <v>303</v>
      </c>
      <c r="O54" s="57" t="s">
        <v>305</v>
      </c>
    </row>
    <row r="55" spans="1:15" s="3" customFormat="1" ht="33" customHeight="1" thickBot="1" x14ac:dyDescent="0.25">
      <c r="A55" s="122"/>
      <c r="B55" s="14">
        <f>COUNTA(B43:B54)</f>
        <v>12</v>
      </c>
      <c r="C55" s="18"/>
      <c r="D55" s="19"/>
      <c r="E55" s="102">
        <f>SUM(E43:E54)</f>
        <v>4689.2900000000009</v>
      </c>
      <c r="F55" s="53">
        <f>SUM(F43:F54)</f>
        <v>7</v>
      </c>
      <c r="G55" s="68">
        <f t="shared" ref="G55:M55" si="16">SUM(G43:G54)</f>
        <v>106</v>
      </c>
      <c r="H55" s="41">
        <f t="shared" si="16"/>
        <v>5</v>
      </c>
      <c r="I55" s="68">
        <f t="shared" si="16"/>
        <v>4583.29</v>
      </c>
      <c r="J55" s="41">
        <f t="shared" si="16"/>
        <v>0</v>
      </c>
      <c r="K55" s="75">
        <f t="shared" si="16"/>
        <v>0</v>
      </c>
      <c r="L55" s="41">
        <f t="shared" si="16"/>
        <v>0</v>
      </c>
      <c r="M55" s="80">
        <f t="shared" si="16"/>
        <v>0</v>
      </c>
      <c r="N55" s="58"/>
      <c r="O55" s="60"/>
    </row>
    <row r="56" spans="1:15" ht="62.25" customHeight="1" x14ac:dyDescent="0.2">
      <c r="A56" s="120" t="s">
        <v>48</v>
      </c>
      <c r="B56" s="9" t="s">
        <v>50</v>
      </c>
      <c r="C56" s="9" t="s">
        <v>201</v>
      </c>
      <c r="D56" s="23" t="s">
        <v>160</v>
      </c>
      <c r="E56" s="104">
        <v>17.899999999999999</v>
      </c>
      <c r="F56" s="51">
        <v>1</v>
      </c>
      <c r="G56" s="65">
        <f>E56</f>
        <v>17.899999999999999</v>
      </c>
      <c r="H56" s="39"/>
      <c r="I56" s="65"/>
      <c r="J56" s="39"/>
      <c r="K56" s="72"/>
      <c r="L56" s="39"/>
      <c r="M56" s="77"/>
      <c r="N56" s="58" t="s">
        <v>337</v>
      </c>
      <c r="O56" s="57" t="s">
        <v>337</v>
      </c>
    </row>
    <row r="57" spans="1:15" ht="62.25" customHeight="1" x14ac:dyDescent="0.2">
      <c r="A57" s="121"/>
      <c r="B57" s="11" t="s">
        <v>51</v>
      </c>
      <c r="C57" s="11" t="s">
        <v>204</v>
      </c>
      <c r="D57" s="17" t="s">
        <v>165</v>
      </c>
      <c r="E57" s="101">
        <v>175.78</v>
      </c>
      <c r="F57" s="52"/>
      <c r="G57" s="66"/>
      <c r="H57" s="84">
        <v>1</v>
      </c>
      <c r="I57" s="66">
        <f>E57</f>
        <v>175.78</v>
      </c>
      <c r="J57" s="84"/>
      <c r="K57" s="73"/>
      <c r="M57" s="78"/>
      <c r="N57" s="58" t="s">
        <v>337</v>
      </c>
      <c r="O57" s="57" t="s">
        <v>337</v>
      </c>
    </row>
    <row r="58" spans="1:15" ht="62.25" customHeight="1" x14ac:dyDescent="0.2">
      <c r="A58" s="121"/>
      <c r="B58" s="11" t="s">
        <v>49</v>
      </c>
      <c r="C58" s="11" t="s">
        <v>208</v>
      </c>
      <c r="D58" s="17" t="s">
        <v>364</v>
      </c>
      <c r="E58" s="101">
        <v>14.5</v>
      </c>
      <c r="F58" s="52"/>
      <c r="G58" s="66"/>
      <c r="H58" s="84"/>
      <c r="I58" s="66"/>
      <c r="J58" s="84">
        <v>1</v>
      </c>
      <c r="K58" s="73">
        <f>E58</f>
        <v>14.5</v>
      </c>
      <c r="M58" s="78"/>
      <c r="N58" s="58" t="s">
        <v>338</v>
      </c>
      <c r="O58" s="57" t="s">
        <v>339</v>
      </c>
    </row>
    <row r="59" spans="1:15" s="3" customFormat="1" ht="33" customHeight="1" thickBot="1" x14ac:dyDescent="0.25">
      <c r="A59" s="122"/>
      <c r="B59" s="14">
        <f>COUNTA(B56:B58)</f>
        <v>3</v>
      </c>
      <c r="C59" s="18"/>
      <c r="D59" s="19"/>
      <c r="E59" s="102">
        <f>SUM(E56:E58)</f>
        <v>208.18</v>
      </c>
      <c r="F59" s="53">
        <f>SUM(F56:F58)</f>
        <v>1</v>
      </c>
      <c r="G59" s="68">
        <f t="shared" ref="G59:M59" si="17">SUM(G56:G58)</f>
        <v>17.899999999999999</v>
      </c>
      <c r="H59" s="41">
        <f t="shared" si="17"/>
        <v>1</v>
      </c>
      <c r="I59" s="68">
        <f t="shared" si="17"/>
        <v>175.78</v>
      </c>
      <c r="J59" s="41">
        <f t="shared" si="17"/>
        <v>1</v>
      </c>
      <c r="K59" s="75">
        <f t="shared" si="17"/>
        <v>14.5</v>
      </c>
      <c r="L59" s="41">
        <f t="shared" si="17"/>
        <v>0</v>
      </c>
      <c r="M59" s="80">
        <f t="shared" si="17"/>
        <v>0</v>
      </c>
      <c r="N59" s="58"/>
      <c r="O59" s="60"/>
    </row>
    <row r="60" spans="1:15" ht="62.25" customHeight="1" thickBot="1" x14ac:dyDescent="0.25">
      <c r="A60" s="120" t="s">
        <v>21</v>
      </c>
      <c r="B60" s="9" t="s">
        <v>22</v>
      </c>
      <c r="C60" s="9" t="s">
        <v>201</v>
      </c>
      <c r="D60" s="23" t="s">
        <v>99</v>
      </c>
      <c r="E60" s="104">
        <v>12.1</v>
      </c>
      <c r="F60" s="51">
        <v>1</v>
      </c>
      <c r="G60" s="65">
        <f>E60</f>
        <v>12.1</v>
      </c>
      <c r="H60" s="39"/>
      <c r="I60" s="65"/>
      <c r="J60" s="39"/>
      <c r="K60" s="72"/>
      <c r="L60" s="39"/>
      <c r="M60" s="77"/>
      <c r="N60" s="58" t="s">
        <v>324</v>
      </c>
      <c r="O60" s="57" t="s">
        <v>283</v>
      </c>
    </row>
    <row r="61" spans="1:15" ht="62.25" customHeight="1" thickBot="1" x14ac:dyDescent="0.25">
      <c r="A61" s="121"/>
      <c r="B61" s="11" t="s">
        <v>23</v>
      </c>
      <c r="C61" s="11" t="s">
        <v>201</v>
      </c>
      <c r="D61" s="17" t="s">
        <v>98</v>
      </c>
      <c r="E61" s="105">
        <v>20</v>
      </c>
      <c r="F61" s="52">
        <v>1</v>
      </c>
      <c r="G61" s="65">
        <f t="shared" ref="G61:G64" si="18">E61</f>
        <v>20</v>
      </c>
      <c r="H61" s="84"/>
      <c r="I61" s="66"/>
      <c r="J61" s="84"/>
      <c r="K61" s="73"/>
      <c r="M61" s="78"/>
      <c r="N61" s="58" t="s">
        <v>327</v>
      </c>
      <c r="O61" s="57" t="s">
        <v>283</v>
      </c>
    </row>
    <row r="62" spans="1:15" ht="62.25" customHeight="1" thickBot="1" x14ac:dyDescent="0.25">
      <c r="A62" s="121"/>
      <c r="B62" s="11" t="s">
        <v>25</v>
      </c>
      <c r="C62" s="11" t="s">
        <v>201</v>
      </c>
      <c r="D62" s="17" t="s">
        <v>97</v>
      </c>
      <c r="E62" s="105">
        <v>3.3</v>
      </c>
      <c r="F62" s="52">
        <v>1</v>
      </c>
      <c r="G62" s="65">
        <f t="shared" si="18"/>
        <v>3.3</v>
      </c>
      <c r="H62" s="84"/>
      <c r="I62" s="66"/>
      <c r="J62" s="84"/>
      <c r="K62" s="73"/>
      <c r="M62" s="78"/>
      <c r="N62" s="58" t="s">
        <v>327</v>
      </c>
      <c r="O62" s="57" t="s">
        <v>283</v>
      </c>
    </row>
    <row r="63" spans="1:15" ht="62.25" customHeight="1" thickBot="1" x14ac:dyDescent="0.25">
      <c r="A63" s="121"/>
      <c r="B63" s="11" t="s">
        <v>26</v>
      </c>
      <c r="C63" s="11" t="s">
        <v>201</v>
      </c>
      <c r="D63" s="17" t="s">
        <v>100</v>
      </c>
      <c r="E63" s="105">
        <v>3.2</v>
      </c>
      <c r="F63" s="52">
        <v>1</v>
      </c>
      <c r="G63" s="65">
        <f t="shared" si="18"/>
        <v>3.2</v>
      </c>
      <c r="H63" s="84"/>
      <c r="I63" s="66"/>
      <c r="J63" s="84"/>
      <c r="K63" s="73"/>
      <c r="M63" s="78"/>
      <c r="N63" s="58" t="s">
        <v>328</v>
      </c>
      <c r="O63" s="57" t="s">
        <v>328</v>
      </c>
    </row>
    <row r="64" spans="1:15" ht="62.25" customHeight="1" x14ac:dyDescent="0.2">
      <c r="A64" s="121"/>
      <c r="B64" s="11" t="s">
        <v>24</v>
      </c>
      <c r="C64" s="11" t="s">
        <v>203</v>
      </c>
      <c r="D64" s="17" t="s">
        <v>91</v>
      </c>
      <c r="E64" s="101">
        <v>0.19</v>
      </c>
      <c r="F64" s="52">
        <v>1</v>
      </c>
      <c r="G64" s="65">
        <f t="shared" si="18"/>
        <v>0.19</v>
      </c>
      <c r="H64" s="84"/>
      <c r="I64" s="66"/>
      <c r="J64" s="84"/>
      <c r="K64" s="73"/>
      <c r="M64" s="78"/>
      <c r="N64" s="58" t="s">
        <v>324</v>
      </c>
      <c r="O64" s="57" t="s">
        <v>283</v>
      </c>
    </row>
    <row r="65" spans="1:15" ht="62.25" customHeight="1" x14ac:dyDescent="0.2">
      <c r="A65" s="121"/>
      <c r="B65" s="11" t="s">
        <v>29</v>
      </c>
      <c r="C65" s="11" t="s">
        <v>204</v>
      </c>
      <c r="D65" s="25" t="s">
        <v>90</v>
      </c>
      <c r="E65" s="101">
        <v>78.099999999999994</v>
      </c>
      <c r="F65" s="52"/>
      <c r="G65" s="66"/>
      <c r="H65" s="84">
        <v>1</v>
      </c>
      <c r="I65" s="66">
        <f>E65</f>
        <v>78.099999999999994</v>
      </c>
      <c r="J65" s="84"/>
      <c r="K65" s="73"/>
      <c r="M65" s="78"/>
      <c r="N65" s="58" t="s">
        <v>325</v>
      </c>
      <c r="O65" s="57" t="s">
        <v>325</v>
      </c>
    </row>
    <row r="66" spans="1:15" ht="62.25" customHeight="1" x14ac:dyDescent="0.2">
      <c r="A66" s="121"/>
      <c r="B66" s="11" t="s">
        <v>30</v>
      </c>
      <c r="C66" s="11" t="s">
        <v>204</v>
      </c>
      <c r="D66" s="25" t="s">
        <v>90</v>
      </c>
      <c r="E66" s="101">
        <v>153</v>
      </c>
      <c r="F66" s="52"/>
      <c r="G66" s="66"/>
      <c r="H66" s="84">
        <v>1</v>
      </c>
      <c r="I66" s="66">
        <f t="shared" ref="I66:I68" si="19">E66</f>
        <v>153</v>
      </c>
      <c r="J66" s="84"/>
      <c r="K66" s="73"/>
      <c r="M66" s="78"/>
      <c r="N66" s="58" t="s">
        <v>325</v>
      </c>
      <c r="O66" s="57" t="s">
        <v>326</v>
      </c>
    </row>
    <row r="67" spans="1:15" ht="62.25" customHeight="1" x14ac:dyDescent="0.2">
      <c r="A67" s="121"/>
      <c r="B67" s="11" t="s">
        <v>27</v>
      </c>
      <c r="C67" s="11" t="s">
        <v>205</v>
      </c>
      <c r="D67" s="25" t="s">
        <v>90</v>
      </c>
      <c r="E67" s="101">
        <v>2650</v>
      </c>
      <c r="F67" s="52"/>
      <c r="G67" s="66"/>
      <c r="H67" s="84">
        <v>1</v>
      </c>
      <c r="I67" s="66">
        <f t="shared" si="19"/>
        <v>2650</v>
      </c>
      <c r="J67" s="84"/>
      <c r="K67" s="73"/>
      <c r="M67" s="78"/>
      <c r="N67" s="58" t="s">
        <v>324</v>
      </c>
      <c r="O67" s="57" t="s">
        <v>283</v>
      </c>
    </row>
    <row r="68" spans="1:15" ht="62.25" customHeight="1" x14ac:dyDescent="0.2">
      <c r="A68" s="121"/>
      <c r="B68" s="11" t="s">
        <v>28</v>
      </c>
      <c r="C68" s="11" t="s">
        <v>205</v>
      </c>
      <c r="D68" s="25" t="s">
        <v>90</v>
      </c>
      <c r="E68" s="101">
        <v>1364</v>
      </c>
      <c r="F68" s="52"/>
      <c r="G68" s="66"/>
      <c r="H68" s="84">
        <v>1</v>
      </c>
      <c r="I68" s="66">
        <f t="shared" si="19"/>
        <v>1364</v>
      </c>
      <c r="J68" s="84"/>
      <c r="K68" s="73"/>
      <c r="M68" s="78"/>
      <c r="N68" s="58" t="s">
        <v>329</v>
      </c>
      <c r="O68" s="57" t="s">
        <v>299</v>
      </c>
    </row>
    <row r="69" spans="1:15" s="3" customFormat="1" ht="31.5" customHeight="1" thickBot="1" x14ac:dyDescent="0.25">
      <c r="A69" s="122"/>
      <c r="B69" s="14">
        <f>COUNTA(B60:B68)</f>
        <v>9</v>
      </c>
      <c r="C69" s="18"/>
      <c r="D69" s="19"/>
      <c r="E69" s="102">
        <f>SUM(E60:E68)</f>
        <v>4283.8899999999994</v>
      </c>
      <c r="F69" s="53">
        <f>SUM(F60:F68)</f>
        <v>5</v>
      </c>
      <c r="G69" s="68">
        <f t="shared" ref="G69:M69" si="20">SUM(G60:G68)</f>
        <v>38.79</v>
      </c>
      <c r="H69" s="41">
        <f t="shared" si="20"/>
        <v>4</v>
      </c>
      <c r="I69" s="68">
        <f t="shared" si="20"/>
        <v>4245.1000000000004</v>
      </c>
      <c r="J69" s="41">
        <f t="shared" si="20"/>
        <v>0</v>
      </c>
      <c r="K69" s="75">
        <f t="shared" si="20"/>
        <v>0</v>
      </c>
      <c r="L69" s="41">
        <f t="shared" si="20"/>
        <v>0</v>
      </c>
      <c r="M69" s="80">
        <f t="shared" si="20"/>
        <v>0</v>
      </c>
      <c r="N69" s="58"/>
      <c r="O69" s="60"/>
    </row>
    <row r="70" spans="1:15" ht="62.25" customHeight="1" x14ac:dyDescent="0.2">
      <c r="A70" s="120" t="s">
        <v>73</v>
      </c>
      <c r="B70" s="9" t="s">
        <v>76</v>
      </c>
      <c r="C70" s="9" t="s">
        <v>201</v>
      </c>
      <c r="D70" s="23" t="s">
        <v>138</v>
      </c>
      <c r="E70" s="100">
        <v>19.3</v>
      </c>
      <c r="F70" s="51">
        <v>1</v>
      </c>
      <c r="G70" s="65">
        <f>E70</f>
        <v>19.3</v>
      </c>
      <c r="H70" s="39"/>
      <c r="I70" s="65"/>
      <c r="J70" s="39"/>
      <c r="K70" s="72"/>
      <c r="L70" s="39"/>
      <c r="M70" s="77"/>
      <c r="N70" s="58" t="s">
        <v>343</v>
      </c>
      <c r="O70" s="57" t="s">
        <v>344</v>
      </c>
    </row>
    <row r="71" spans="1:15" ht="62.25" customHeight="1" x14ac:dyDescent="0.2">
      <c r="A71" s="121"/>
      <c r="B71" s="11" t="s">
        <v>74</v>
      </c>
      <c r="C71" s="11" t="s">
        <v>204</v>
      </c>
      <c r="D71" s="17" t="s">
        <v>366</v>
      </c>
      <c r="E71" s="101">
        <v>147.464</v>
      </c>
      <c r="F71" s="52"/>
      <c r="G71" s="66"/>
      <c r="H71" s="84">
        <v>1</v>
      </c>
      <c r="I71" s="66">
        <v>147.464</v>
      </c>
      <c r="J71" s="84"/>
      <c r="K71" s="73"/>
      <c r="M71" s="78"/>
      <c r="N71" s="58" t="s">
        <v>343</v>
      </c>
      <c r="O71" s="57" t="s">
        <v>344</v>
      </c>
    </row>
    <row r="72" spans="1:15" ht="62.25" customHeight="1" x14ac:dyDescent="0.2">
      <c r="A72" s="121"/>
      <c r="B72" s="11" t="s">
        <v>75</v>
      </c>
      <c r="C72" s="11" t="s">
        <v>204</v>
      </c>
      <c r="D72" s="17" t="s">
        <v>365</v>
      </c>
      <c r="E72" s="101">
        <v>431.52499999999998</v>
      </c>
      <c r="F72" s="52"/>
      <c r="G72" s="66"/>
      <c r="H72" s="84">
        <v>1</v>
      </c>
      <c r="I72" s="66">
        <v>431.52499999999998</v>
      </c>
      <c r="J72" s="84"/>
      <c r="K72" s="73"/>
      <c r="M72" s="78"/>
      <c r="N72" s="58" t="s">
        <v>343</v>
      </c>
      <c r="O72" s="57" t="s">
        <v>344</v>
      </c>
    </row>
    <row r="73" spans="1:15" ht="62.25" customHeight="1" x14ac:dyDescent="0.2">
      <c r="A73" s="121"/>
      <c r="B73" s="11" t="s">
        <v>190</v>
      </c>
      <c r="C73" s="11" t="s">
        <v>208</v>
      </c>
      <c r="D73" s="17" t="s">
        <v>189</v>
      </c>
      <c r="E73" s="101">
        <v>8.6227</v>
      </c>
      <c r="F73" s="52"/>
      <c r="G73" s="66"/>
      <c r="H73" s="84"/>
      <c r="I73" s="66"/>
      <c r="J73" s="84">
        <v>1</v>
      </c>
      <c r="K73" s="73">
        <f>E73</f>
        <v>8.6227</v>
      </c>
      <c r="M73" s="78"/>
      <c r="N73" s="58" t="s">
        <v>343</v>
      </c>
      <c r="O73" s="57" t="s">
        <v>345</v>
      </c>
    </row>
    <row r="74" spans="1:15" ht="62.25" customHeight="1" x14ac:dyDescent="0.2">
      <c r="A74" s="121"/>
      <c r="B74" s="11" t="s">
        <v>198</v>
      </c>
      <c r="C74" s="11" t="s">
        <v>208</v>
      </c>
      <c r="D74" s="17" t="s">
        <v>111</v>
      </c>
      <c r="E74" s="101">
        <v>3.9</v>
      </c>
      <c r="F74" s="52"/>
      <c r="G74" s="66"/>
      <c r="H74" s="84"/>
      <c r="I74" s="66"/>
      <c r="J74" s="84">
        <v>1</v>
      </c>
      <c r="K74" s="73">
        <f>E74</f>
        <v>3.9</v>
      </c>
      <c r="M74" s="78"/>
      <c r="N74" s="58" t="s">
        <v>343</v>
      </c>
      <c r="O74" s="57" t="s">
        <v>344</v>
      </c>
    </row>
    <row r="75" spans="1:15" ht="62.25" customHeight="1" x14ac:dyDescent="0.2">
      <c r="A75" s="121"/>
      <c r="B75" s="45" t="s">
        <v>256</v>
      </c>
      <c r="C75" s="21" t="s">
        <v>212</v>
      </c>
      <c r="D75" s="26" t="s">
        <v>253</v>
      </c>
      <c r="E75" s="108">
        <v>400.9</v>
      </c>
      <c r="F75" s="55"/>
      <c r="G75" s="66"/>
      <c r="H75" s="84"/>
      <c r="I75" s="66"/>
      <c r="J75" s="84"/>
      <c r="K75" s="73"/>
      <c r="L75" s="84">
        <v>1</v>
      </c>
      <c r="M75" s="78">
        <f>E75</f>
        <v>400.9</v>
      </c>
      <c r="N75" s="58" t="s">
        <v>343</v>
      </c>
      <c r="O75" s="57" t="s">
        <v>273</v>
      </c>
    </row>
    <row r="76" spans="1:15" s="3" customFormat="1" ht="32.25" customHeight="1" thickBot="1" x14ac:dyDescent="0.25">
      <c r="A76" s="122"/>
      <c r="B76" s="14">
        <f>COUNTA(B70:B75)</f>
        <v>6</v>
      </c>
      <c r="C76" s="18"/>
      <c r="D76" s="19"/>
      <c r="E76" s="99">
        <f>SUM(E70:E75)</f>
        <v>1011.7117</v>
      </c>
      <c r="F76" s="50">
        <f>SUM(F70:F75)</f>
        <v>1</v>
      </c>
      <c r="G76" s="67">
        <f t="shared" ref="G76:M76" si="21">SUM(G70:G75)</f>
        <v>19.3</v>
      </c>
      <c r="H76" s="40">
        <f t="shared" si="21"/>
        <v>2</v>
      </c>
      <c r="I76" s="67">
        <f t="shared" si="21"/>
        <v>578.98900000000003</v>
      </c>
      <c r="J76" s="40">
        <f t="shared" si="21"/>
        <v>2</v>
      </c>
      <c r="K76" s="74">
        <f t="shared" si="21"/>
        <v>12.5227</v>
      </c>
      <c r="L76" s="40">
        <f t="shared" si="21"/>
        <v>1</v>
      </c>
      <c r="M76" s="79">
        <f t="shared" si="21"/>
        <v>400.9</v>
      </c>
      <c r="N76" s="58"/>
      <c r="O76" s="60"/>
    </row>
    <row r="77" spans="1:15" ht="62.25" customHeight="1" x14ac:dyDescent="0.2">
      <c r="A77" s="120" t="s">
        <v>122</v>
      </c>
      <c r="B77" s="9" t="s">
        <v>123</v>
      </c>
      <c r="C77" s="9" t="s">
        <v>204</v>
      </c>
      <c r="D77" s="23" t="s">
        <v>226</v>
      </c>
      <c r="E77" s="97">
        <v>3011.34</v>
      </c>
      <c r="F77" s="48"/>
      <c r="G77" s="65"/>
      <c r="H77" s="39">
        <v>1</v>
      </c>
      <c r="I77" s="65">
        <f>E77</f>
        <v>3011.34</v>
      </c>
      <c r="J77" s="39"/>
      <c r="K77" s="72"/>
      <c r="L77" s="39"/>
      <c r="M77" s="77"/>
      <c r="N77" s="58" t="s">
        <v>295</v>
      </c>
      <c r="O77" s="57" t="s">
        <v>296</v>
      </c>
    </row>
    <row r="78" spans="1:15" s="3" customFormat="1" ht="36" customHeight="1" thickBot="1" x14ac:dyDescent="0.25">
      <c r="A78" s="122"/>
      <c r="B78" s="14">
        <f>COUNTA(B77)</f>
        <v>1</v>
      </c>
      <c r="C78" s="18"/>
      <c r="D78" s="19"/>
      <c r="E78" s="99">
        <f>SUM(E77)</f>
        <v>3011.34</v>
      </c>
      <c r="F78" s="50">
        <f t="shared" ref="F78:M78" si="22">SUM(F77)</f>
        <v>0</v>
      </c>
      <c r="G78" s="67">
        <f t="shared" si="22"/>
        <v>0</v>
      </c>
      <c r="H78" s="40">
        <f t="shared" si="22"/>
        <v>1</v>
      </c>
      <c r="I78" s="67">
        <f t="shared" si="22"/>
        <v>3011.34</v>
      </c>
      <c r="J78" s="40">
        <f t="shared" si="22"/>
        <v>0</v>
      </c>
      <c r="K78" s="67">
        <f t="shared" si="22"/>
        <v>0</v>
      </c>
      <c r="L78" s="40">
        <f t="shared" si="22"/>
        <v>0</v>
      </c>
      <c r="M78" s="79">
        <f t="shared" si="22"/>
        <v>0</v>
      </c>
      <c r="N78" s="58"/>
      <c r="O78" s="60"/>
    </row>
    <row r="79" spans="1:15" ht="62.25" customHeight="1" thickBot="1" x14ac:dyDescent="0.25">
      <c r="A79" s="120" t="s">
        <v>7</v>
      </c>
      <c r="B79" s="9" t="s">
        <v>8</v>
      </c>
      <c r="C79" s="9" t="s">
        <v>201</v>
      </c>
      <c r="D79" s="16" t="s">
        <v>269</v>
      </c>
      <c r="E79" s="104">
        <v>17.760000000000002</v>
      </c>
      <c r="F79" s="48">
        <v>1</v>
      </c>
      <c r="G79" s="65">
        <f>E79</f>
        <v>17.760000000000002</v>
      </c>
      <c r="H79" s="39"/>
      <c r="I79" s="65"/>
      <c r="J79" s="39"/>
      <c r="K79" s="72"/>
      <c r="L79" s="39"/>
      <c r="M79" s="77"/>
      <c r="N79" s="58" t="s">
        <v>270</v>
      </c>
      <c r="O79" s="57" t="s">
        <v>271</v>
      </c>
    </row>
    <row r="80" spans="1:15" ht="62.25" customHeight="1" thickBot="1" x14ac:dyDescent="0.25">
      <c r="A80" s="121"/>
      <c r="B80" s="11" t="s">
        <v>194</v>
      </c>
      <c r="C80" s="11" t="s">
        <v>201</v>
      </c>
      <c r="D80" s="16" t="s">
        <v>269</v>
      </c>
      <c r="E80" s="105">
        <v>86.24</v>
      </c>
      <c r="F80" s="49">
        <v>1</v>
      </c>
      <c r="G80" s="65">
        <f t="shared" ref="G80:G84" si="23">E80</f>
        <v>86.24</v>
      </c>
      <c r="H80" s="84"/>
      <c r="I80" s="66"/>
      <c r="J80" s="84"/>
      <c r="K80" s="73"/>
      <c r="M80" s="78"/>
      <c r="N80" s="58" t="s">
        <v>270</v>
      </c>
      <c r="O80" s="57" t="s">
        <v>271</v>
      </c>
    </row>
    <row r="81" spans="1:15" ht="62.25" customHeight="1" thickBot="1" x14ac:dyDescent="0.25">
      <c r="A81" s="121"/>
      <c r="B81" s="27" t="s">
        <v>243</v>
      </c>
      <c r="C81" s="11" t="s">
        <v>203</v>
      </c>
      <c r="D81" s="13" t="s">
        <v>272</v>
      </c>
      <c r="E81" s="101">
        <v>3.1E-2</v>
      </c>
      <c r="F81" s="49">
        <v>1</v>
      </c>
      <c r="G81" s="65">
        <f t="shared" si="23"/>
        <v>3.1E-2</v>
      </c>
      <c r="H81" s="84"/>
      <c r="I81" s="66"/>
      <c r="J81" s="84"/>
      <c r="K81" s="73"/>
      <c r="M81" s="78"/>
      <c r="N81" s="58" t="s">
        <v>270</v>
      </c>
      <c r="O81" s="57" t="s">
        <v>273</v>
      </c>
    </row>
    <row r="82" spans="1:15" ht="62.25" customHeight="1" thickBot="1" x14ac:dyDescent="0.25">
      <c r="A82" s="121"/>
      <c r="B82" s="27" t="s">
        <v>244</v>
      </c>
      <c r="C82" s="11" t="s">
        <v>203</v>
      </c>
      <c r="D82" s="13" t="s">
        <v>272</v>
      </c>
      <c r="E82" s="101">
        <v>8.0000000000000002E-3</v>
      </c>
      <c r="F82" s="49">
        <v>1</v>
      </c>
      <c r="G82" s="65">
        <f t="shared" si="23"/>
        <v>8.0000000000000002E-3</v>
      </c>
      <c r="H82" s="84"/>
      <c r="I82" s="66"/>
      <c r="J82" s="84"/>
      <c r="K82" s="73"/>
      <c r="M82" s="78"/>
      <c r="N82" s="58" t="s">
        <v>270</v>
      </c>
      <c r="O82" s="57" t="s">
        <v>273</v>
      </c>
    </row>
    <row r="83" spans="1:15" ht="62.25" customHeight="1" thickBot="1" x14ac:dyDescent="0.25">
      <c r="A83" s="121"/>
      <c r="B83" s="27" t="s">
        <v>245</v>
      </c>
      <c r="C83" s="11" t="s">
        <v>203</v>
      </c>
      <c r="D83" s="13" t="s">
        <v>272</v>
      </c>
      <c r="E83" s="101">
        <v>1.4999999999999999E-2</v>
      </c>
      <c r="F83" s="49">
        <v>1</v>
      </c>
      <c r="G83" s="65">
        <f t="shared" si="23"/>
        <v>1.4999999999999999E-2</v>
      </c>
      <c r="H83" s="84"/>
      <c r="I83" s="66"/>
      <c r="J83" s="84"/>
      <c r="K83" s="73"/>
      <c r="M83" s="78"/>
      <c r="N83" s="58" t="s">
        <v>270</v>
      </c>
      <c r="O83" s="57" t="s">
        <v>274</v>
      </c>
    </row>
    <row r="84" spans="1:15" ht="62.25" customHeight="1" x14ac:dyDescent="0.2">
      <c r="A84" s="121"/>
      <c r="B84" s="27" t="s">
        <v>246</v>
      </c>
      <c r="C84" s="11" t="s">
        <v>203</v>
      </c>
      <c r="D84" s="13" t="s">
        <v>266</v>
      </c>
      <c r="E84" s="101">
        <v>8.0000000000000002E-3</v>
      </c>
      <c r="F84" s="49">
        <v>1</v>
      </c>
      <c r="G84" s="65">
        <f t="shared" si="23"/>
        <v>8.0000000000000002E-3</v>
      </c>
      <c r="H84" s="84"/>
      <c r="I84" s="66"/>
      <c r="J84" s="84"/>
      <c r="K84" s="73"/>
      <c r="M84" s="78"/>
      <c r="N84" s="58" t="s">
        <v>270</v>
      </c>
      <c r="O84" s="57" t="s">
        <v>275</v>
      </c>
    </row>
    <row r="85" spans="1:15" ht="62.25" customHeight="1" x14ac:dyDescent="0.2">
      <c r="A85" s="121"/>
      <c r="B85" s="11" t="s">
        <v>9</v>
      </c>
      <c r="C85" s="11" t="s">
        <v>204</v>
      </c>
      <c r="D85" s="17" t="s">
        <v>163</v>
      </c>
      <c r="E85" s="107">
        <v>456.25</v>
      </c>
      <c r="F85" s="49"/>
      <c r="G85" s="66"/>
      <c r="H85" s="84">
        <v>1</v>
      </c>
      <c r="I85" s="66">
        <f>E85</f>
        <v>456.25</v>
      </c>
      <c r="J85" s="84"/>
      <c r="K85" s="73"/>
      <c r="M85" s="78"/>
      <c r="N85" s="58" t="s">
        <v>273</v>
      </c>
      <c r="O85" s="61" t="s">
        <v>273</v>
      </c>
    </row>
    <row r="86" spans="1:15" ht="62.25" customHeight="1" x14ac:dyDescent="0.2">
      <c r="A86" s="121"/>
      <c r="B86" s="11" t="s">
        <v>188</v>
      </c>
      <c r="C86" s="11" t="s">
        <v>204</v>
      </c>
      <c r="D86" s="17" t="s">
        <v>227</v>
      </c>
      <c r="E86" s="101">
        <v>707.1</v>
      </c>
      <c r="F86" s="49"/>
      <c r="G86" s="66"/>
      <c r="H86" s="84">
        <v>1</v>
      </c>
      <c r="I86" s="66">
        <f t="shared" ref="I86:I97" si="24">E86</f>
        <v>707.1</v>
      </c>
      <c r="J86" s="84"/>
      <c r="K86" s="73"/>
      <c r="M86" s="78"/>
      <c r="N86" s="58" t="s">
        <v>273</v>
      </c>
      <c r="O86" s="61" t="s">
        <v>273</v>
      </c>
    </row>
    <row r="87" spans="1:15" ht="62.25" customHeight="1" x14ac:dyDescent="0.2">
      <c r="A87" s="121"/>
      <c r="B87" s="11" t="s">
        <v>10</v>
      </c>
      <c r="C87" s="11" t="s">
        <v>204</v>
      </c>
      <c r="D87" s="17" t="s">
        <v>163</v>
      </c>
      <c r="E87" s="98">
        <v>764.43</v>
      </c>
      <c r="F87" s="49"/>
      <c r="G87" s="66"/>
      <c r="H87" s="84">
        <v>1</v>
      </c>
      <c r="I87" s="66">
        <f t="shared" si="24"/>
        <v>764.43</v>
      </c>
      <c r="J87" s="84"/>
      <c r="K87" s="73"/>
      <c r="M87" s="78"/>
      <c r="N87" s="58" t="s">
        <v>273</v>
      </c>
      <c r="O87" s="61" t="s">
        <v>273</v>
      </c>
    </row>
    <row r="88" spans="1:15" ht="62.25" customHeight="1" x14ac:dyDescent="0.2">
      <c r="A88" s="121"/>
      <c r="B88" s="11" t="s">
        <v>11</v>
      </c>
      <c r="C88" s="11" t="s">
        <v>204</v>
      </c>
      <c r="D88" s="17" t="s">
        <v>163</v>
      </c>
      <c r="E88" s="98">
        <v>395.17</v>
      </c>
      <c r="F88" s="49"/>
      <c r="G88" s="66"/>
      <c r="H88" s="84">
        <v>1</v>
      </c>
      <c r="I88" s="66">
        <f t="shared" si="24"/>
        <v>395.17</v>
      </c>
      <c r="J88" s="84"/>
      <c r="K88" s="73"/>
      <c r="M88" s="78"/>
      <c r="N88" s="58" t="s">
        <v>273</v>
      </c>
      <c r="O88" s="61" t="s">
        <v>273</v>
      </c>
    </row>
    <row r="89" spans="1:15" ht="62.25" customHeight="1" x14ac:dyDescent="0.2">
      <c r="A89" s="121"/>
      <c r="B89" s="11" t="s">
        <v>12</v>
      </c>
      <c r="C89" s="11" t="s">
        <v>204</v>
      </c>
      <c r="D89" s="17" t="s">
        <v>163</v>
      </c>
      <c r="E89" s="98">
        <v>501.45</v>
      </c>
      <c r="F89" s="49"/>
      <c r="G89" s="66"/>
      <c r="H89" s="84">
        <v>1</v>
      </c>
      <c r="I89" s="66">
        <f t="shared" si="24"/>
        <v>501.45</v>
      </c>
      <c r="J89" s="84"/>
      <c r="K89" s="73"/>
      <c r="M89" s="78"/>
      <c r="N89" s="58" t="s">
        <v>273</v>
      </c>
      <c r="O89" s="61" t="s">
        <v>273</v>
      </c>
    </row>
    <row r="90" spans="1:15" ht="62.25" customHeight="1" x14ac:dyDescent="0.2">
      <c r="A90" s="121"/>
      <c r="B90" s="11" t="s">
        <v>13</v>
      </c>
      <c r="C90" s="11" t="s">
        <v>204</v>
      </c>
      <c r="D90" s="17" t="s">
        <v>163</v>
      </c>
      <c r="E90" s="98">
        <v>531.95000000000005</v>
      </c>
      <c r="F90" s="49"/>
      <c r="G90" s="66"/>
      <c r="H90" s="84">
        <v>1</v>
      </c>
      <c r="I90" s="66">
        <f t="shared" si="24"/>
        <v>531.95000000000005</v>
      </c>
      <c r="J90" s="84"/>
      <c r="K90" s="73"/>
      <c r="M90" s="78"/>
      <c r="N90" s="58" t="s">
        <v>273</v>
      </c>
      <c r="O90" s="61" t="s">
        <v>273</v>
      </c>
    </row>
    <row r="91" spans="1:15" ht="62.25" customHeight="1" x14ac:dyDescent="0.2">
      <c r="A91" s="121"/>
      <c r="B91" s="11" t="s">
        <v>14</v>
      </c>
      <c r="C91" s="11" t="s">
        <v>204</v>
      </c>
      <c r="D91" s="17" t="s">
        <v>163</v>
      </c>
      <c r="E91" s="98">
        <v>183.87</v>
      </c>
      <c r="F91" s="49"/>
      <c r="G91" s="66"/>
      <c r="H91" s="84">
        <v>1</v>
      </c>
      <c r="I91" s="66">
        <f t="shared" si="24"/>
        <v>183.87</v>
      </c>
      <c r="J91" s="84"/>
      <c r="K91" s="73"/>
      <c r="M91" s="78"/>
      <c r="N91" s="58" t="s">
        <v>273</v>
      </c>
      <c r="O91" s="61" t="s">
        <v>273</v>
      </c>
    </row>
    <row r="92" spans="1:15" ht="62.25" customHeight="1" x14ac:dyDescent="0.2">
      <c r="A92" s="121"/>
      <c r="B92" s="11" t="s">
        <v>15</v>
      </c>
      <c r="C92" s="11" t="s">
        <v>204</v>
      </c>
      <c r="D92" s="17" t="s">
        <v>163</v>
      </c>
      <c r="E92" s="98">
        <v>569.16</v>
      </c>
      <c r="F92" s="49"/>
      <c r="G92" s="66"/>
      <c r="H92" s="84">
        <v>1</v>
      </c>
      <c r="I92" s="66">
        <f t="shared" si="24"/>
        <v>569.16</v>
      </c>
      <c r="J92" s="84"/>
      <c r="K92" s="73"/>
      <c r="M92" s="78"/>
      <c r="N92" s="58" t="s">
        <v>273</v>
      </c>
      <c r="O92" s="61" t="s">
        <v>273</v>
      </c>
    </row>
    <row r="93" spans="1:15" ht="62.25" customHeight="1" x14ac:dyDescent="0.2">
      <c r="A93" s="121"/>
      <c r="B93" s="11" t="s">
        <v>164</v>
      </c>
      <c r="C93" s="11" t="s">
        <v>204</v>
      </c>
      <c r="D93" s="17" t="s">
        <v>163</v>
      </c>
      <c r="E93" s="98">
        <v>368.29</v>
      </c>
      <c r="F93" s="49"/>
      <c r="G93" s="66"/>
      <c r="H93" s="84">
        <v>1</v>
      </c>
      <c r="I93" s="66">
        <f t="shared" si="24"/>
        <v>368.29</v>
      </c>
      <c r="J93" s="84"/>
      <c r="K93" s="73"/>
      <c r="M93" s="78"/>
      <c r="N93" s="58" t="s">
        <v>273</v>
      </c>
      <c r="O93" s="61" t="s">
        <v>273</v>
      </c>
    </row>
    <row r="94" spans="1:15" ht="62.25" customHeight="1" x14ac:dyDescent="0.2">
      <c r="A94" s="121"/>
      <c r="B94" s="11" t="s">
        <v>16</v>
      </c>
      <c r="C94" s="11" t="s">
        <v>204</v>
      </c>
      <c r="D94" s="17" t="s">
        <v>163</v>
      </c>
      <c r="E94" s="98">
        <v>315.87</v>
      </c>
      <c r="F94" s="49"/>
      <c r="G94" s="66"/>
      <c r="H94" s="84">
        <v>1</v>
      </c>
      <c r="I94" s="66">
        <f t="shared" si="24"/>
        <v>315.87</v>
      </c>
      <c r="J94" s="84"/>
      <c r="K94" s="73"/>
      <c r="M94" s="78"/>
      <c r="N94" s="58" t="s">
        <v>273</v>
      </c>
      <c r="O94" s="61" t="s">
        <v>273</v>
      </c>
    </row>
    <row r="95" spans="1:15" ht="62.25" customHeight="1" x14ac:dyDescent="0.2">
      <c r="A95" s="121"/>
      <c r="B95" s="11" t="s">
        <v>88</v>
      </c>
      <c r="C95" s="11" t="s">
        <v>204</v>
      </c>
      <c r="D95" s="17" t="s">
        <v>163</v>
      </c>
      <c r="E95" s="98">
        <v>197.52</v>
      </c>
      <c r="F95" s="49"/>
      <c r="G95" s="66"/>
      <c r="H95" s="84">
        <v>1</v>
      </c>
      <c r="I95" s="66">
        <f t="shared" si="24"/>
        <v>197.52</v>
      </c>
      <c r="J95" s="84"/>
      <c r="K95" s="73"/>
      <c r="M95" s="78"/>
      <c r="N95" s="58" t="s">
        <v>273</v>
      </c>
      <c r="O95" s="61" t="s">
        <v>273</v>
      </c>
    </row>
    <row r="96" spans="1:15" ht="62.25" customHeight="1" x14ac:dyDescent="0.2">
      <c r="A96" s="121"/>
      <c r="B96" s="11" t="s">
        <v>118</v>
      </c>
      <c r="C96" s="11" t="s">
        <v>204</v>
      </c>
      <c r="D96" s="17" t="s">
        <v>228</v>
      </c>
      <c r="E96" s="98">
        <v>81.47</v>
      </c>
      <c r="F96" s="49"/>
      <c r="G96" s="66"/>
      <c r="H96" s="84">
        <v>1</v>
      </c>
      <c r="I96" s="66">
        <f t="shared" si="24"/>
        <v>81.47</v>
      </c>
      <c r="J96" s="84"/>
      <c r="K96" s="73"/>
      <c r="M96" s="78"/>
      <c r="N96" s="58" t="s">
        <v>273</v>
      </c>
      <c r="O96" s="61" t="s">
        <v>273</v>
      </c>
    </row>
    <row r="97" spans="1:15" ht="62.25" customHeight="1" x14ac:dyDescent="0.2">
      <c r="A97" s="121"/>
      <c r="B97" s="11" t="s">
        <v>187</v>
      </c>
      <c r="C97" s="11" t="s">
        <v>204</v>
      </c>
      <c r="D97" s="17" t="s">
        <v>227</v>
      </c>
      <c r="E97" s="98">
        <v>182.97</v>
      </c>
      <c r="F97" s="49"/>
      <c r="G97" s="66"/>
      <c r="H97" s="84">
        <v>1</v>
      </c>
      <c r="I97" s="66">
        <f t="shared" si="24"/>
        <v>182.97</v>
      </c>
      <c r="J97" s="84"/>
      <c r="K97" s="73"/>
      <c r="M97" s="78"/>
      <c r="N97" s="58" t="s">
        <v>273</v>
      </c>
      <c r="O97" s="61" t="s">
        <v>273</v>
      </c>
    </row>
    <row r="98" spans="1:15" ht="62.25" customHeight="1" x14ac:dyDescent="0.2">
      <c r="A98" s="121"/>
      <c r="B98" s="11" t="s">
        <v>119</v>
      </c>
      <c r="C98" s="11" t="s">
        <v>204</v>
      </c>
      <c r="D98" s="17" t="s">
        <v>229</v>
      </c>
      <c r="E98" s="98">
        <v>62.86</v>
      </c>
      <c r="F98" s="49"/>
      <c r="G98" s="66"/>
      <c r="H98" s="84">
        <v>1</v>
      </c>
      <c r="I98" s="66">
        <f>E98</f>
        <v>62.86</v>
      </c>
      <c r="J98" s="84"/>
      <c r="K98" s="73"/>
      <c r="M98" s="78"/>
      <c r="N98" s="58" t="s">
        <v>273</v>
      </c>
      <c r="O98" s="61" t="s">
        <v>273</v>
      </c>
    </row>
    <row r="99" spans="1:15" ht="81.75" customHeight="1" x14ac:dyDescent="0.2">
      <c r="A99" s="123"/>
      <c r="B99" s="11" t="s">
        <v>276</v>
      </c>
      <c r="C99" s="11" t="s">
        <v>208</v>
      </c>
      <c r="D99" s="17" t="s">
        <v>230</v>
      </c>
      <c r="E99" s="101">
        <v>5.41</v>
      </c>
      <c r="F99" s="49"/>
      <c r="G99" s="66"/>
      <c r="H99" s="84"/>
      <c r="I99" s="66"/>
      <c r="J99" s="84">
        <v>1</v>
      </c>
      <c r="K99" s="109">
        <f>E99</f>
        <v>5.41</v>
      </c>
      <c r="M99" s="78"/>
      <c r="N99" s="58" t="s">
        <v>270</v>
      </c>
      <c r="O99" s="61" t="s">
        <v>273</v>
      </c>
    </row>
    <row r="100" spans="1:15" ht="106.5" customHeight="1" x14ac:dyDescent="0.2">
      <c r="A100" s="110" t="s">
        <v>255</v>
      </c>
      <c r="B100" s="21"/>
      <c r="C100" s="21" t="s">
        <v>213</v>
      </c>
      <c r="D100" s="20" t="s">
        <v>371</v>
      </c>
      <c r="E100" s="103">
        <v>21433.3</v>
      </c>
      <c r="F100" s="54"/>
      <c r="G100" s="66"/>
      <c r="H100" s="84"/>
      <c r="I100" s="66"/>
      <c r="J100" s="84"/>
      <c r="K100" s="73"/>
      <c r="M100" s="78">
        <v>21433.3</v>
      </c>
      <c r="N100" s="58" t="s">
        <v>270</v>
      </c>
      <c r="O100" s="61" t="s">
        <v>273</v>
      </c>
    </row>
    <row r="101" spans="1:15" ht="62.25" customHeight="1" x14ac:dyDescent="0.2">
      <c r="A101" s="110" t="s">
        <v>256</v>
      </c>
      <c r="B101" s="21"/>
      <c r="C101" s="21" t="s">
        <v>212</v>
      </c>
      <c r="D101" s="26" t="s">
        <v>253</v>
      </c>
      <c r="E101" s="103">
        <v>7931.84</v>
      </c>
      <c r="F101" s="54"/>
      <c r="G101" s="66"/>
      <c r="H101" s="84"/>
      <c r="I101" s="66"/>
      <c r="J101" s="84"/>
      <c r="K101" s="73"/>
      <c r="M101" s="78">
        <f>E101</f>
        <v>7931.84</v>
      </c>
      <c r="N101" s="58" t="s">
        <v>270</v>
      </c>
      <c r="O101" s="57" t="s">
        <v>306</v>
      </c>
    </row>
    <row r="102" spans="1:15" s="3" customFormat="1" ht="30" customHeight="1" thickBot="1" x14ac:dyDescent="0.25">
      <c r="A102" s="111"/>
      <c r="B102" s="14">
        <f>COUNTA(B79:B101)</f>
        <v>21</v>
      </c>
      <c r="C102" s="18"/>
      <c r="D102" s="19"/>
      <c r="E102" s="99">
        <f t="shared" ref="E102:M102" si="25">SUM(E79:E101)</f>
        <v>34792.971999999994</v>
      </c>
      <c r="F102" s="50">
        <f t="shared" si="25"/>
        <v>6</v>
      </c>
      <c r="G102" s="67">
        <f t="shared" si="25"/>
        <v>104.062</v>
      </c>
      <c r="H102" s="43">
        <f t="shared" si="25"/>
        <v>14</v>
      </c>
      <c r="I102" s="67">
        <f t="shared" si="25"/>
        <v>5318.36</v>
      </c>
      <c r="J102" s="43">
        <f t="shared" si="25"/>
        <v>1</v>
      </c>
      <c r="K102" s="67">
        <f t="shared" si="25"/>
        <v>5.41</v>
      </c>
      <c r="L102" s="43">
        <f t="shared" si="25"/>
        <v>0</v>
      </c>
      <c r="M102" s="79">
        <f t="shared" si="25"/>
        <v>29365.14</v>
      </c>
      <c r="N102" s="58"/>
      <c r="O102" s="60"/>
    </row>
    <row r="103" spans="1:15" ht="62.25" customHeight="1" thickBot="1" x14ac:dyDescent="0.25">
      <c r="A103" s="120" t="s">
        <v>77</v>
      </c>
      <c r="B103" s="9" t="s">
        <v>176</v>
      </c>
      <c r="C103" s="9" t="s">
        <v>201</v>
      </c>
      <c r="D103" s="23" t="s">
        <v>177</v>
      </c>
      <c r="E103" s="104">
        <v>0.05</v>
      </c>
      <c r="F103" s="51">
        <v>1</v>
      </c>
      <c r="G103" s="65">
        <f>E103</f>
        <v>0.05</v>
      </c>
      <c r="H103" s="39"/>
      <c r="I103" s="65"/>
      <c r="J103" s="39"/>
      <c r="K103" s="72"/>
      <c r="L103" s="39"/>
      <c r="M103" s="77"/>
      <c r="N103" s="58" t="s">
        <v>277</v>
      </c>
      <c r="O103" s="57" t="s">
        <v>277</v>
      </c>
    </row>
    <row r="104" spans="1:15" ht="62.25" customHeight="1" thickBot="1" x14ac:dyDescent="0.25">
      <c r="A104" s="121"/>
      <c r="B104" s="27" t="s">
        <v>241</v>
      </c>
      <c r="C104" s="11" t="s">
        <v>203</v>
      </c>
      <c r="D104" s="13" t="s">
        <v>231</v>
      </c>
      <c r="E104" s="101">
        <v>7.0999999999999994E-2</v>
      </c>
      <c r="F104" s="52">
        <v>1</v>
      </c>
      <c r="G104" s="65">
        <f t="shared" ref="G104:G105" si="26">E104</f>
        <v>7.0999999999999994E-2</v>
      </c>
      <c r="H104" s="84"/>
      <c r="I104" s="66"/>
      <c r="J104" s="84"/>
      <c r="K104" s="73"/>
      <c r="M104" s="78"/>
      <c r="N104" s="58" t="s">
        <v>279</v>
      </c>
      <c r="O104" s="57" t="s">
        <v>279</v>
      </c>
    </row>
    <row r="105" spans="1:15" ht="62.25" customHeight="1" x14ac:dyDescent="0.2">
      <c r="A105" s="121"/>
      <c r="B105" s="27" t="s">
        <v>242</v>
      </c>
      <c r="C105" s="11" t="s">
        <v>203</v>
      </c>
      <c r="D105" s="13" t="s">
        <v>231</v>
      </c>
      <c r="E105" s="101">
        <v>3.0000000000000001E-3</v>
      </c>
      <c r="F105" s="52">
        <v>1</v>
      </c>
      <c r="G105" s="65">
        <f t="shared" si="26"/>
        <v>3.0000000000000001E-3</v>
      </c>
      <c r="H105" s="84"/>
      <c r="I105" s="66"/>
      <c r="J105" s="84"/>
      <c r="K105" s="73"/>
      <c r="M105" s="78"/>
      <c r="N105" s="58" t="s">
        <v>278</v>
      </c>
      <c r="O105" s="61" t="s">
        <v>278</v>
      </c>
    </row>
    <row r="106" spans="1:15" ht="62.25" customHeight="1" x14ac:dyDescent="0.2">
      <c r="A106" s="121"/>
      <c r="B106" s="11" t="s">
        <v>139</v>
      </c>
      <c r="C106" s="11" t="s">
        <v>204</v>
      </c>
      <c r="D106" s="17" t="s">
        <v>179</v>
      </c>
      <c r="E106" s="98">
        <v>112</v>
      </c>
      <c r="F106" s="52"/>
      <c r="G106" s="66"/>
      <c r="H106" s="84">
        <v>1</v>
      </c>
      <c r="I106" s="66">
        <f>E106</f>
        <v>112</v>
      </c>
      <c r="J106" s="84"/>
      <c r="K106" s="73"/>
      <c r="M106" s="78"/>
      <c r="O106" s="61" t="s">
        <v>277</v>
      </c>
    </row>
    <row r="107" spans="1:15" ht="62.25" customHeight="1" x14ac:dyDescent="0.2">
      <c r="A107" s="121"/>
      <c r="B107" s="11" t="s">
        <v>216</v>
      </c>
      <c r="C107" s="11" t="s">
        <v>201</v>
      </c>
      <c r="D107" s="20" t="s">
        <v>218</v>
      </c>
      <c r="E107" s="112">
        <v>1.77E-2</v>
      </c>
      <c r="F107" s="52">
        <v>1</v>
      </c>
      <c r="G107" s="66">
        <f>E107</f>
        <v>1.77E-2</v>
      </c>
      <c r="H107" s="84"/>
      <c r="I107" s="66"/>
      <c r="J107" s="84"/>
      <c r="K107" s="73"/>
      <c r="M107" s="78"/>
      <c r="N107" s="58" t="s">
        <v>277</v>
      </c>
      <c r="O107" s="57" t="s">
        <v>277</v>
      </c>
    </row>
    <row r="108" spans="1:15" ht="62.25" customHeight="1" x14ac:dyDescent="0.2">
      <c r="A108" s="121"/>
      <c r="B108" s="11" t="s">
        <v>217</v>
      </c>
      <c r="C108" s="11" t="s">
        <v>201</v>
      </c>
      <c r="D108" s="20" t="s">
        <v>240</v>
      </c>
      <c r="E108" s="112">
        <v>2.2700000000000001E-2</v>
      </c>
      <c r="F108" s="52">
        <v>1</v>
      </c>
      <c r="G108" s="66">
        <f>E108</f>
        <v>2.2700000000000001E-2</v>
      </c>
      <c r="H108" s="84"/>
      <c r="I108" s="66"/>
      <c r="J108" s="84"/>
      <c r="K108" s="73"/>
      <c r="M108" s="78"/>
      <c r="N108" s="58" t="s">
        <v>277</v>
      </c>
      <c r="O108" s="57" t="s">
        <v>277</v>
      </c>
    </row>
    <row r="109" spans="1:15" s="3" customFormat="1" ht="29.25" customHeight="1" thickBot="1" x14ac:dyDescent="0.25">
      <c r="A109" s="122"/>
      <c r="B109" s="14">
        <f>COUNTA(B103:B108)</f>
        <v>6</v>
      </c>
      <c r="C109" s="18"/>
      <c r="D109" s="19"/>
      <c r="E109" s="99">
        <f>SUM(E103:E108)</f>
        <v>112.1644</v>
      </c>
      <c r="F109" s="50">
        <f t="shared" ref="F109:M109" si="27">SUM(F103:F108)</f>
        <v>5</v>
      </c>
      <c r="G109" s="67">
        <f t="shared" si="27"/>
        <v>0.16439999999999999</v>
      </c>
      <c r="H109" s="40">
        <f t="shared" si="27"/>
        <v>1</v>
      </c>
      <c r="I109" s="67">
        <f t="shared" si="27"/>
        <v>112</v>
      </c>
      <c r="J109" s="40">
        <f t="shared" si="27"/>
        <v>0</v>
      </c>
      <c r="K109" s="67">
        <f t="shared" si="27"/>
        <v>0</v>
      </c>
      <c r="L109" s="40">
        <f t="shared" si="27"/>
        <v>0</v>
      </c>
      <c r="M109" s="79">
        <f t="shared" si="27"/>
        <v>0</v>
      </c>
      <c r="N109" s="58"/>
      <c r="O109" s="60"/>
    </row>
    <row r="110" spans="1:15" ht="62.25" customHeight="1" x14ac:dyDescent="0.2">
      <c r="A110" s="120" t="s">
        <v>78</v>
      </c>
      <c r="B110" s="9" t="s">
        <v>129</v>
      </c>
      <c r="C110" s="9" t="s">
        <v>200</v>
      </c>
      <c r="D110" s="23" t="s">
        <v>161</v>
      </c>
      <c r="E110" s="104">
        <v>2.71</v>
      </c>
      <c r="F110" s="51">
        <v>1</v>
      </c>
      <c r="G110" s="65">
        <f>E110</f>
        <v>2.71</v>
      </c>
      <c r="H110" s="39"/>
      <c r="I110" s="65"/>
      <c r="J110" s="39"/>
      <c r="K110" s="72"/>
      <c r="L110" s="39"/>
      <c r="M110" s="77"/>
      <c r="N110" s="58" t="s">
        <v>333</v>
      </c>
      <c r="O110" s="57" t="s">
        <v>333</v>
      </c>
    </row>
    <row r="111" spans="1:15" ht="62.25" customHeight="1" x14ac:dyDescent="0.2">
      <c r="A111" s="121"/>
      <c r="B111" s="11" t="s">
        <v>87</v>
      </c>
      <c r="C111" s="11" t="s">
        <v>200</v>
      </c>
      <c r="D111" s="17" t="s">
        <v>166</v>
      </c>
      <c r="E111" s="105">
        <v>1.39</v>
      </c>
      <c r="F111" s="52">
        <v>1</v>
      </c>
      <c r="G111" s="66">
        <f>E111</f>
        <v>1.39</v>
      </c>
      <c r="H111" s="84"/>
      <c r="I111" s="66"/>
      <c r="J111" s="84"/>
      <c r="K111" s="73"/>
      <c r="M111" s="78"/>
      <c r="N111" s="58" t="s">
        <v>336</v>
      </c>
      <c r="O111" s="57" t="s">
        <v>336</v>
      </c>
    </row>
    <row r="112" spans="1:15" ht="62.25" customHeight="1" x14ac:dyDescent="0.2">
      <c r="A112" s="121"/>
      <c r="B112" s="11" t="s">
        <v>79</v>
      </c>
      <c r="C112" s="11" t="s">
        <v>215</v>
      </c>
      <c r="D112" s="17" t="s">
        <v>367</v>
      </c>
      <c r="E112" s="101">
        <v>12.61</v>
      </c>
      <c r="F112" s="52"/>
      <c r="G112" s="66"/>
      <c r="H112" s="84">
        <v>1</v>
      </c>
      <c r="I112" s="66">
        <v>12.61</v>
      </c>
      <c r="J112" s="84"/>
      <c r="K112" s="73"/>
      <c r="M112" s="78"/>
      <c r="N112" s="58" t="s">
        <v>334</v>
      </c>
      <c r="O112" s="57" t="s">
        <v>335</v>
      </c>
    </row>
    <row r="113" spans="1:15" s="3" customFormat="1" ht="31.5" customHeight="1" thickBot="1" x14ac:dyDescent="0.25">
      <c r="A113" s="122"/>
      <c r="B113" s="14">
        <f>COUNTA(B110:B112)</f>
        <v>3</v>
      </c>
      <c r="C113" s="18"/>
      <c r="D113" s="19"/>
      <c r="E113" s="99">
        <f>SUM(E110:E112)</f>
        <v>16.71</v>
      </c>
      <c r="F113" s="50">
        <f t="shared" ref="F113:M113" si="28">SUM(F110:F112)</f>
        <v>2</v>
      </c>
      <c r="G113" s="67">
        <f t="shared" si="28"/>
        <v>4.0999999999999996</v>
      </c>
      <c r="H113" s="40">
        <f t="shared" si="28"/>
        <v>1</v>
      </c>
      <c r="I113" s="67">
        <f t="shared" si="28"/>
        <v>12.61</v>
      </c>
      <c r="J113" s="40">
        <f t="shared" si="28"/>
        <v>0</v>
      </c>
      <c r="K113" s="67">
        <f t="shared" si="28"/>
        <v>0</v>
      </c>
      <c r="L113" s="40">
        <f t="shared" si="28"/>
        <v>0</v>
      </c>
      <c r="M113" s="79">
        <f t="shared" si="28"/>
        <v>0</v>
      </c>
      <c r="N113" s="58"/>
      <c r="O113" s="60"/>
    </row>
    <row r="114" spans="1:15" ht="62.25" customHeight="1" x14ac:dyDescent="0.2">
      <c r="A114" s="120" t="s">
        <v>17</v>
      </c>
      <c r="B114" s="9" t="s">
        <v>150</v>
      </c>
      <c r="C114" s="9" t="s">
        <v>203</v>
      </c>
      <c r="D114" s="23" t="s">
        <v>153</v>
      </c>
      <c r="E114" s="97">
        <v>8.89</v>
      </c>
      <c r="F114" s="51">
        <v>1</v>
      </c>
      <c r="G114" s="65">
        <f>E114</f>
        <v>8.89</v>
      </c>
      <c r="H114" s="39"/>
      <c r="I114" s="65"/>
      <c r="J114" s="39"/>
      <c r="K114" s="72"/>
      <c r="L114" s="39"/>
      <c r="M114" s="77"/>
      <c r="N114" s="58" t="s">
        <v>285</v>
      </c>
      <c r="O114" s="57" t="s">
        <v>285</v>
      </c>
    </row>
    <row r="115" spans="1:15" ht="62.25" customHeight="1" x14ac:dyDescent="0.2">
      <c r="A115" s="121"/>
      <c r="B115" s="11" t="s">
        <v>151</v>
      </c>
      <c r="C115" s="11" t="s">
        <v>203</v>
      </c>
      <c r="D115" s="17" t="s">
        <v>153</v>
      </c>
      <c r="E115" s="101">
        <v>1E-3</v>
      </c>
      <c r="F115" s="52">
        <v>1</v>
      </c>
      <c r="G115" s="66">
        <f>E115</f>
        <v>1E-3</v>
      </c>
      <c r="H115" s="84"/>
      <c r="I115" s="66"/>
      <c r="J115" s="84"/>
      <c r="K115" s="73"/>
      <c r="M115" s="78"/>
      <c r="N115" s="58" t="s">
        <v>286</v>
      </c>
      <c r="O115" s="57" t="s">
        <v>286</v>
      </c>
    </row>
    <row r="116" spans="1:15" ht="62.25" customHeight="1" x14ac:dyDescent="0.2">
      <c r="A116" s="121"/>
      <c r="B116" s="11" t="s">
        <v>152</v>
      </c>
      <c r="C116" s="11" t="s">
        <v>203</v>
      </c>
      <c r="D116" s="17" t="s">
        <v>153</v>
      </c>
      <c r="E116" s="101">
        <v>1E-3</v>
      </c>
      <c r="F116" s="52">
        <v>1</v>
      </c>
      <c r="G116" s="66">
        <f>E116</f>
        <v>1E-3</v>
      </c>
      <c r="H116" s="84"/>
      <c r="I116" s="66"/>
      <c r="J116" s="84"/>
      <c r="K116" s="73"/>
      <c r="M116" s="78"/>
      <c r="N116" s="58" t="s">
        <v>286</v>
      </c>
      <c r="O116" s="57" t="s">
        <v>286</v>
      </c>
    </row>
    <row r="117" spans="1:15" ht="62.25" customHeight="1" x14ac:dyDescent="0.2">
      <c r="A117" s="121"/>
      <c r="B117" s="11" t="s">
        <v>18</v>
      </c>
      <c r="C117" s="11" t="s">
        <v>204</v>
      </c>
      <c r="D117" s="13" t="s">
        <v>261</v>
      </c>
      <c r="E117" s="101">
        <v>314</v>
      </c>
      <c r="F117" s="52"/>
      <c r="G117" s="66"/>
      <c r="H117" s="84">
        <v>1</v>
      </c>
      <c r="I117" s="66">
        <f>E117</f>
        <v>314</v>
      </c>
      <c r="J117" s="84"/>
      <c r="K117" s="73"/>
      <c r="M117" s="78"/>
      <c r="N117" s="58" t="s">
        <v>287</v>
      </c>
      <c r="O117" s="57" t="s">
        <v>288</v>
      </c>
    </row>
    <row r="118" spans="1:15" ht="62.25" customHeight="1" x14ac:dyDescent="0.2">
      <c r="A118" s="121"/>
      <c r="B118" s="11" t="s">
        <v>19</v>
      </c>
      <c r="C118" s="11" t="s">
        <v>204</v>
      </c>
      <c r="D118" s="13" t="s">
        <v>262</v>
      </c>
      <c r="E118" s="101">
        <v>2884</v>
      </c>
      <c r="F118" s="52"/>
      <c r="G118" s="66"/>
      <c r="H118" s="84">
        <v>1</v>
      </c>
      <c r="I118" s="66">
        <f>E118</f>
        <v>2884</v>
      </c>
      <c r="J118" s="84"/>
      <c r="K118" s="73"/>
      <c r="M118" s="78"/>
      <c r="N118" s="58" t="s">
        <v>285</v>
      </c>
      <c r="O118" s="57" t="s">
        <v>285</v>
      </c>
    </row>
    <row r="119" spans="1:15" s="3" customFormat="1" ht="33.75" customHeight="1" thickBot="1" x14ac:dyDescent="0.25">
      <c r="A119" s="122"/>
      <c r="B119" s="14">
        <f>COUNTA(B114:B118)</f>
        <v>5</v>
      </c>
      <c r="C119" s="18"/>
      <c r="D119" s="19"/>
      <c r="E119" s="102">
        <f>SUM(E114:E118)</f>
        <v>3206.8919999999998</v>
      </c>
      <c r="F119" s="53">
        <f t="shared" ref="F119:M119" si="29">SUM(F114:F118)</f>
        <v>3</v>
      </c>
      <c r="G119" s="68">
        <f t="shared" si="29"/>
        <v>8.8919999999999995</v>
      </c>
      <c r="H119" s="41">
        <f t="shared" si="29"/>
        <v>2</v>
      </c>
      <c r="I119" s="68">
        <f t="shared" si="29"/>
        <v>3198</v>
      </c>
      <c r="J119" s="41">
        <f t="shared" si="29"/>
        <v>0</v>
      </c>
      <c r="K119" s="68">
        <f t="shared" si="29"/>
        <v>0</v>
      </c>
      <c r="L119" s="41">
        <f t="shared" si="29"/>
        <v>0</v>
      </c>
      <c r="M119" s="80">
        <f t="shared" si="29"/>
        <v>0</v>
      </c>
      <c r="N119" s="58"/>
      <c r="O119" s="60"/>
    </row>
    <row r="120" spans="1:15" ht="62.25" customHeight="1" x14ac:dyDescent="0.2">
      <c r="A120" s="120" t="s">
        <v>20</v>
      </c>
      <c r="B120" s="9" t="s">
        <v>192</v>
      </c>
      <c r="C120" s="9" t="s">
        <v>201</v>
      </c>
      <c r="D120" s="10" t="s">
        <v>104</v>
      </c>
      <c r="E120" s="97">
        <v>3.4</v>
      </c>
      <c r="F120" s="48">
        <v>1</v>
      </c>
      <c r="G120" s="65">
        <f>E120</f>
        <v>3.4</v>
      </c>
      <c r="H120" s="39"/>
      <c r="I120" s="65"/>
      <c r="J120" s="39"/>
      <c r="K120" s="72"/>
      <c r="L120" s="39"/>
      <c r="M120" s="77"/>
      <c r="N120" s="58" t="s">
        <v>297</v>
      </c>
      <c r="O120" s="58" t="s">
        <v>297</v>
      </c>
    </row>
    <row r="121" spans="1:15" ht="62.25" customHeight="1" x14ac:dyDescent="0.2">
      <c r="A121" s="121"/>
      <c r="B121" s="11" t="s">
        <v>156</v>
      </c>
      <c r="C121" s="11" t="s">
        <v>204</v>
      </c>
      <c r="D121" s="12" t="s">
        <v>157</v>
      </c>
      <c r="E121" s="98">
        <v>676.54</v>
      </c>
      <c r="F121" s="49"/>
      <c r="G121" s="66"/>
      <c r="H121" s="84">
        <v>1</v>
      </c>
      <c r="I121" s="66">
        <f>E121</f>
        <v>676.54</v>
      </c>
      <c r="J121" s="84"/>
      <c r="K121" s="73"/>
      <c r="M121" s="78"/>
      <c r="N121" s="58" t="s">
        <v>299</v>
      </c>
      <c r="O121" s="57" t="s">
        <v>300</v>
      </c>
    </row>
    <row r="122" spans="1:15" ht="62.25" customHeight="1" x14ac:dyDescent="0.2">
      <c r="A122" s="121"/>
      <c r="B122" s="11" t="s">
        <v>154</v>
      </c>
      <c r="C122" s="11" t="s">
        <v>204</v>
      </c>
      <c r="D122" s="12" t="s">
        <v>157</v>
      </c>
      <c r="E122" s="98">
        <v>556.79999999999995</v>
      </c>
      <c r="F122" s="49"/>
      <c r="G122" s="66"/>
      <c r="H122" s="84">
        <v>1</v>
      </c>
      <c r="I122" s="66">
        <f t="shared" ref="I122:I123" si="30">E122</f>
        <v>556.79999999999995</v>
      </c>
      <c r="J122" s="84"/>
      <c r="K122" s="73"/>
      <c r="M122" s="78"/>
      <c r="N122" s="58" t="s">
        <v>299</v>
      </c>
      <c r="O122" s="57" t="s">
        <v>301</v>
      </c>
    </row>
    <row r="123" spans="1:15" ht="62.25" customHeight="1" x14ac:dyDescent="0.2">
      <c r="A123" s="121"/>
      <c r="B123" s="11" t="s">
        <v>155</v>
      </c>
      <c r="C123" s="11" t="s">
        <v>204</v>
      </c>
      <c r="D123" s="12" t="s">
        <v>157</v>
      </c>
      <c r="E123" s="98">
        <v>123</v>
      </c>
      <c r="F123" s="49"/>
      <c r="G123" s="66"/>
      <c r="H123" s="84">
        <v>1</v>
      </c>
      <c r="I123" s="66">
        <f t="shared" si="30"/>
        <v>123</v>
      </c>
      <c r="J123" s="84"/>
      <c r="K123" s="73"/>
      <c r="M123" s="78"/>
      <c r="N123" s="58" t="s">
        <v>299</v>
      </c>
      <c r="O123" s="57" t="s">
        <v>300</v>
      </c>
    </row>
    <row r="124" spans="1:15" ht="62.25" customHeight="1" x14ac:dyDescent="0.2">
      <c r="A124" s="121"/>
      <c r="B124" s="11" t="s">
        <v>193</v>
      </c>
      <c r="C124" s="11" t="s">
        <v>207</v>
      </c>
      <c r="D124" s="12" t="s">
        <v>112</v>
      </c>
      <c r="E124" s="98">
        <v>1.42</v>
      </c>
      <c r="F124" s="49"/>
      <c r="G124" s="66"/>
      <c r="H124" s="84"/>
      <c r="I124" s="66"/>
      <c r="J124" s="84">
        <v>1</v>
      </c>
      <c r="K124" s="73">
        <f>E124</f>
        <v>1.42</v>
      </c>
      <c r="M124" s="78"/>
      <c r="N124" s="58" t="s">
        <v>298</v>
      </c>
      <c r="O124" s="57" t="s">
        <v>299</v>
      </c>
    </row>
    <row r="125" spans="1:15" s="3" customFormat="1" ht="28.5" customHeight="1" thickBot="1" x14ac:dyDescent="0.25">
      <c r="A125" s="122"/>
      <c r="B125" s="14">
        <f>COUNTA(B120:B124)</f>
        <v>5</v>
      </c>
      <c r="C125" s="18"/>
      <c r="D125" s="19"/>
      <c r="E125" s="99">
        <f t="shared" ref="E125:M125" si="31">SUM(E120:E124)</f>
        <v>1361.1599999999999</v>
      </c>
      <c r="F125" s="50">
        <f t="shared" si="31"/>
        <v>1</v>
      </c>
      <c r="G125" s="67">
        <f t="shared" si="31"/>
        <v>3.4</v>
      </c>
      <c r="H125" s="40">
        <f t="shared" si="31"/>
        <v>3</v>
      </c>
      <c r="I125" s="67">
        <f t="shared" si="31"/>
        <v>1356.34</v>
      </c>
      <c r="J125" s="40">
        <f t="shared" si="31"/>
        <v>1</v>
      </c>
      <c r="K125" s="74">
        <f t="shared" si="31"/>
        <v>1.42</v>
      </c>
      <c r="L125" s="40">
        <f t="shared" si="31"/>
        <v>0</v>
      </c>
      <c r="M125" s="79">
        <f t="shared" si="31"/>
        <v>0</v>
      </c>
      <c r="N125" s="58"/>
      <c r="O125" s="60"/>
    </row>
    <row r="126" spans="1:15" ht="62.25" customHeight="1" x14ac:dyDescent="0.2">
      <c r="A126" s="120" t="s">
        <v>58</v>
      </c>
      <c r="B126" s="9" t="s">
        <v>107</v>
      </c>
      <c r="C126" s="9" t="s">
        <v>204</v>
      </c>
      <c r="D126" s="23" t="s">
        <v>185</v>
      </c>
      <c r="E126" s="100">
        <v>136.47999999999999</v>
      </c>
      <c r="F126" s="51"/>
      <c r="G126" s="65"/>
      <c r="H126" s="39">
        <v>1</v>
      </c>
      <c r="I126" s="65">
        <f>E126</f>
        <v>136.47999999999999</v>
      </c>
      <c r="J126" s="39"/>
      <c r="K126" s="72"/>
      <c r="L126" s="39"/>
      <c r="M126" s="77"/>
      <c r="N126" s="58" t="s">
        <v>280</v>
      </c>
      <c r="O126" s="57" t="s">
        <v>281</v>
      </c>
    </row>
    <row r="127" spans="1:15" ht="62.25" customHeight="1" x14ac:dyDescent="0.2">
      <c r="A127" s="121"/>
      <c r="B127" s="21" t="s">
        <v>89</v>
      </c>
      <c r="C127" s="21" t="s">
        <v>204</v>
      </c>
      <c r="D127" s="20" t="s">
        <v>185</v>
      </c>
      <c r="E127" s="113">
        <v>236.06</v>
      </c>
      <c r="F127" s="54"/>
      <c r="G127" s="69"/>
      <c r="H127" s="84">
        <v>1</v>
      </c>
      <c r="I127" s="66">
        <f>E127</f>
        <v>236.06</v>
      </c>
      <c r="J127" s="84"/>
      <c r="K127" s="73"/>
      <c r="M127" s="78"/>
      <c r="N127" s="58" t="s">
        <v>280</v>
      </c>
      <c r="O127" s="57" t="s">
        <v>282</v>
      </c>
    </row>
    <row r="128" spans="1:15" ht="62.25" customHeight="1" x14ac:dyDescent="0.2">
      <c r="A128" s="121"/>
      <c r="B128" s="21" t="s">
        <v>60</v>
      </c>
      <c r="C128" s="21" t="s">
        <v>203</v>
      </c>
      <c r="D128" s="20" t="s">
        <v>232</v>
      </c>
      <c r="E128" s="108">
        <v>0.01</v>
      </c>
      <c r="F128" s="54">
        <v>1</v>
      </c>
      <c r="G128" s="69">
        <f>E128</f>
        <v>0.01</v>
      </c>
      <c r="H128" s="84"/>
      <c r="I128" s="66"/>
      <c r="J128" s="84"/>
      <c r="K128" s="73"/>
      <c r="M128" s="78"/>
      <c r="N128" s="58" t="s">
        <v>280</v>
      </c>
      <c r="O128" s="57" t="s">
        <v>283</v>
      </c>
    </row>
    <row r="129" spans="1:15" ht="62.25" customHeight="1" x14ac:dyDescent="0.2">
      <c r="A129" s="121"/>
      <c r="B129" s="11" t="s">
        <v>61</v>
      </c>
      <c r="C129" s="11" t="s">
        <v>203</v>
      </c>
      <c r="D129" s="17" t="s">
        <v>233</v>
      </c>
      <c r="E129" s="101">
        <v>0.01</v>
      </c>
      <c r="F129" s="52">
        <v>1</v>
      </c>
      <c r="G129" s="66">
        <f>E129</f>
        <v>0.01</v>
      </c>
      <c r="H129" s="84"/>
      <c r="I129" s="66"/>
      <c r="J129" s="84"/>
      <c r="K129" s="73"/>
      <c r="M129" s="78"/>
      <c r="N129" s="58" t="s">
        <v>280</v>
      </c>
      <c r="O129" s="57" t="s">
        <v>284</v>
      </c>
    </row>
    <row r="130" spans="1:15" ht="62.25" customHeight="1" x14ac:dyDescent="0.2">
      <c r="A130" s="121"/>
      <c r="B130" s="11" t="s">
        <v>59</v>
      </c>
      <c r="C130" s="11" t="s">
        <v>210</v>
      </c>
      <c r="D130" s="17" t="s">
        <v>234</v>
      </c>
      <c r="E130" s="101">
        <v>78.400000000000006</v>
      </c>
      <c r="F130" s="52"/>
      <c r="G130" s="66"/>
      <c r="H130" s="84"/>
      <c r="I130" s="66"/>
      <c r="J130" s="84">
        <v>1</v>
      </c>
      <c r="K130" s="73">
        <f>E130</f>
        <v>78.400000000000006</v>
      </c>
      <c r="M130" s="78"/>
      <c r="N130" s="58" t="s">
        <v>280</v>
      </c>
      <c r="O130" s="57" t="s">
        <v>283</v>
      </c>
    </row>
    <row r="131" spans="1:15" s="3" customFormat="1" ht="27.75" customHeight="1" thickBot="1" x14ac:dyDescent="0.25">
      <c r="A131" s="122"/>
      <c r="B131" s="14">
        <f>COUNTA(B126:B130)</f>
        <v>5</v>
      </c>
      <c r="C131" s="18"/>
      <c r="D131" s="19"/>
      <c r="E131" s="99">
        <f>SUM(E126:E130)</f>
        <v>450.95999999999992</v>
      </c>
      <c r="F131" s="50">
        <f t="shared" ref="F131:M131" si="32">SUM(F126:F130)</f>
        <v>2</v>
      </c>
      <c r="G131" s="67">
        <f t="shared" si="32"/>
        <v>0.02</v>
      </c>
      <c r="H131" s="40">
        <f t="shared" si="32"/>
        <v>2</v>
      </c>
      <c r="I131" s="67">
        <f t="shared" si="32"/>
        <v>372.53999999999996</v>
      </c>
      <c r="J131" s="40">
        <f t="shared" si="32"/>
        <v>1</v>
      </c>
      <c r="K131" s="67">
        <f t="shared" si="32"/>
        <v>78.400000000000006</v>
      </c>
      <c r="L131" s="40">
        <f t="shared" si="32"/>
        <v>0</v>
      </c>
      <c r="M131" s="79">
        <f t="shared" si="32"/>
        <v>0</v>
      </c>
      <c r="N131" s="58"/>
      <c r="O131" s="60"/>
    </row>
    <row r="132" spans="1:15" ht="62.25" customHeight="1" thickBot="1" x14ac:dyDescent="0.25">
      <c r="A132" s="120" t="s">
        <v>36</v>
      </c>
      <c r="B132" s="9" t="s">
        <v>109</v>
      </c>
      <c r="C132" s="9" t="s">
        <v>201</v>
      </c>
      <c r="D132" s="23" t="s">
        <v>235</v>
      </c>
      <c r="E132" s="100">
        <v>1.4</v>
      </c>
      <c r="F132" s="51">
        <v>1</v>
      </c>
      <c r="G132" s="65">
        <f>E132</f>
        <v>1.4</v>
      </c>
      <c r="H132" s="39"/>
      <c r="I132" s="65"/>
      <c r="J132" s="39"/>
      <c r="K132" s="65"/>
      <c r="L132" s="39"/>
      <c r="M132" s="77"/>
      <c r="N132" s="58" t="s">
        <v>340</v>
      </c>
      <c r="O132" s="57" t="s">
        <v>341</v>
      </c>
    </row>
    <row r="133" spans="1:15" ht="62.25" customHeight="1" thickBot="1" x14ac:dyDescent="0.25">
      <c r="A133" s="121"/>
      <c r="B133" s="11" t="s">
        <v>110</v>
      </c>
      <c r="C133" s="11" t="s">
        <v>201</v>
      </c>
      <c r="D133" s="17" t="s">
        <v>263</v>
      </c>
      <c r="E133" s="101">
        <v>1.4</v>
      </c>
      <c r="F133" s="52">
        <v>1</v>
      </c>
      <c r="G133" s="65">
        <f t="shared" ref="G133:G135" si="33">E133</f>
        <v>1.4</v>
      </c>
      <c r="H133" s="84"/>
      <c r="I133" s="66"/>
      <c r="J133" s="84"/>
      <c r="K133" s="66"/>
      <c r="M133" s="78"/>
      <c r="N133" s="58" t="s">
        <v>340</v>
      </c>
      <c r="O133" s="57" t="s">
        <v>342</v>
      </c>
    </row>
    <row r="134" spans="1:15" ht="62.25" customHeight="1" thickBot="1" x14ac:dyDescent="0.25">
      <c r="A134" s="121"/>
      <c r="B134" s="11" t="s">
        <v>106</v>
      </c>
      <c r="C134" s="11" t="s">
        <v>201</v>
      </c>
      <c r="D134" s="17" t="s">
        <v>264</v>
      </c>
      <c r="E134" s="101">
        <v>5.7</v>
      </c>
      <c r="F134" s="52">
        <v>1</v>
      </c>
      <c r="G134" s="65">
        <f t="shared" si="33"/>
        <v>5.7</v>
      </c>
      <c r="H134" s="84"/>
      <c r="I134" s="66"/>
      <c r="J134" s="84"/>
      <c r="K134" s="66"/>
      <c r="M134" s="78"/>
      <c r="N134" s="58" t="s">
        <v>340</v>
      </c>
      <c r="O134" s="57" t="s">
        <v>342</v>
      </c>
    </row>
    <row r="135" spans="1:15" ht="62.25" customHeight="1" x14ac:dyDescent="0.2">
      <c r="A135" s="121"/>
      <c r="B135" s="11" t="s">
        <v>115</v>
      </c>
      <c r="C135" s="11" t="s">
        <v>201</v>
      </c>
      <c r="D135" s="17" t="s">
        <v>265</v>
      </c>
      <c r="E135" s="101">
        <v>21.3</v>
      </c>
      <c r="F135" s="52">
        <v>1</v>
      </c>
      <c r="G135" s="65">
        <f t="shared" si="33"/>
        <v>21.3</v>
      </c>
      <c r="H135" s="84"/>
      <c r="I135" s="66"/>
      <c r="J135" s="84"/>
      <c r="K135" s="66"/>
      <c r="M135" s="78"/>
      <c r="N135" s="58" t="s">
        <v>341</v>
      </c>
      <c r="O135" s="57" t="s">
        <v>341</v>
      </c>
    </row>
    <row r="136" spans="1:15" ht="62.25" customHeight="1" x14ac:dyDescent="0.2">
      <c r="A136" s="121"/>
      <c r="B136" s="11" t="s">
        <v>37</v>
      </c>
      <c r="C136" s="11" t="s">
        <v>204</v>
      </c>
      <c r="D136" s="17" t="s">
        <v>162</v>
      </c>
      <c r="E136" s="101">
        <v>274.8</v>
      </c>
      <c r="F136" s="52"/>
      <c r="G136" s="66"/>
      <c r="H136" s="84">
        <v>1</v>
      </c>
      <c r="I136" s="66">
        <f>E136</f>
        <v>274.8</v>
      </c>
      <c r="J136" s="84"/>
      <c r="K136" s="66"/>
      <c r="M136" s="78"/>
      <c r="N136" s="58" t="s">
        <v>341</v>
      </c>
      <c r="O136" s="57" t="s">
        <v>341</v>
      </c>
    </row>
    <row r="137" spans="1:15" ht="62.25" customHeight="1" x14ac:dyDescent="0.2">
      <c r="A137" s="121"/>
      <c r="B137" s="11" t="s">
        <v>38</v>
      </c>
      <c r="C137" s="11" t="s">
        <v>204</v>
      </c>
      <c r="D137" s="17" t="s">
        <v>162</v>
      </c>
      <c r="E137" s="101">
        <v>524</v>
      </c>
      <c r="F137" s="52"/>
      <c r="G137" s="66"/>
      <c r="H137" s="84">
        <v>1</v>
      </c>
      <c r="I137" s="66">
        <f>E137</f>
        <v>524</v>
      </c>
      <c r="J137" s="84"/>
      <c r="K137" s="66"/>
      <c r="M137" s="78"/>
      <c r="N137" s="58" t="s">
        <v>342</v>
      </c>
      <c r="O137" s="57" t="s">
        <v>342</v>
      </c>
    </row>
    <row r="138" spans="1:15" ht="62.25" customHeight="1" x14ac:dyDescent="0.2">
      <c r="A138" s="123"/>
      <c r="B138" s="11" t="s">
        <v>39</v>
      </c>
      <c r="C138" s="11" t="s">
        <v>204</v>
      </c>
      <c r="D138" s="17" t="s">
        <v>162</v>
      </c>
      <c r="E138" s="101">
        <v>398</v>
      </c>
      <c r="F138" s="52"/>
      <c r="G138" s="66"/>
      <c r="H138" s="84">
        <v>1</v>
      </c>
      <c r="I138" s="66">
        <f>E138</f>
        <v>398</v>
      </c>
      <c r="J138" s="84"/>
      <c r="K138" s="66"/>
      <c r="M138" s="78"/>
      <c r="N138" s="58" t="s">
        <v>342</v>
      </c>
      <c r="O138" s="57" t="s">
        <v>342</v>
      </c>
    </row>
    <row r="139" spans="1:15" ht="62.25" customHeight="1" x14ac:dyDescent="0.2">
      <c r="A139" s="114" t="s">
        <v>256</v>
      </c>
      <c r="B139" s="11"/>
      <c r="C139" s="11" t="s">
        <v>212</v>
      </c>
      <c r="D139" s="28" t="s">
        <v>253</v>
      </c>
      <c r="E139" s="98">
        <v>9147.7999999999993</v>
      </c>
      <c r="F139" s="52"/>
      <c r="G139" s="66"/>
      <c r="H139" s="84"/>
      <c r="I139" s="66"/>
      <c r="J139" s="84"/>
      <c r="K139" s="66"/>
      <c r="M139" s="78">
        <f>E139</f>
        <v>9147.7999999999993</v>
      </c>
      <c r="N139" s="58" t="s">
        <v>340</v>
      </c>
      <c r="O139" s="57" t="s">
        <v>342</v>
      </c>
    </row>
    <row r="140" spans="1:15" s="3" customFormat="1" ht="35.25" customHeight="1" thickBot="1" x14ac:dyDescent="0.25">
      <c r="A140" s="115"/>
      <c r="B140" s="14">
        <f>COUNTA(B132:B139)</f>
        <v>7</v>
      </c>
      <c r="C140" s="18"/>
      <c r="D140" s="19"/>
      <c r="E140" s="99">
        <f>SUM(E132:E139)</f>
        <v>10374.4</v>
      </c>
      <c r="F140" s="50">
        <f>SUM(F132:F139)</f>
        <v>4</v>
      </c>
      <c r="G140" s="67">
        <f t="shared" ref="G140:M140" si="34">SUM(G135:G139)</f>
        <v>21.3</v>
      </c>
      <c r="H140" s="40">
        <f t="shared" si="34"/>
        <v>3</v>
      </c>
      <c r="I140" s="67">
        <f t="shared" si="34"/>
        <v>1196.8</v>
      </c>
      <c r="J140" s="40">
        <f t="shared" si="34"/>
        <v>0</v>
      </c>
      <c r="K140" s="67">
        <f t="shared" si="34"/>
        <v>0</v>
      </c>
      <c r="L140" s="40">
        <f t="shared" si="34"/>
        <v>0</v>
      </c>
      <c r="M140" s="79">
        <f t="shared" si="34"/>
        <v>9147.7999999999993</v>
      </c>
      <c r="N140" s="58"/>
      <c r="O140" s="60"/>
    </row>
    <row r="141" spans="1:15" ht="62.25" customHeight="1" x14ac:dyDescent="0.2">
      <c r="A141" s="121" t="s">
        <v>80</v>
      </c>
      <c r="B141" s="29" t="s">
        <v>82</v>
      </c>
      <c r="C141" s="29" t="s">
        <v>201</v>
      </c>
      <c r="D141" s="30" t="s">
        <v>368</v>
      </c>
      <c r="E141" s="112">
        <v>0.59</v>
      </c>
      <c r="F141" s="47">
        <v>1</v>
      </c>
      <c r="G141" s="64">
        <f>E141</f>
        <v>0.59</v>
      </c>
      <c r="H141" s="38"/>
      <c r="I141" s="64"/>
      <c r="J141" s="38"/>
      <c r="K141" s="71"/>
      <c r="L141" s="38"/>
      <c r="M141" s="81"/>
      <c r="N141" s="58" t="s">
        <v>315</v>
      </c>
      <c r="O141" s="57" t="s">
        <v>315</v>
      </c>
    </row>
    <row r="142" spans="1:15" ht="62.25" customHeight="1" x14ac:dyDescent="0.2">
      <c r="A142" s="121"/>
      <c r="B142" s="11" t="s">
        <v>81</v>
      </c>
      <c r="C142" s="11" t="s">
        <v>204</v>
      </c>
      <c r="D142" s="17" t="s">
        <v>369</v>
      </c>
      <c r="E142" s="101">
        <v>543.92999999999995</v>
      </c>
      <c r="F142" s="49"/>
      <c r="G142" s="66"/>
      <c r="H142" s="84">
        <v>1</v>
      </c>
      <c r="I142" s="66">
        <f>E142</f>
        <v>543.92999999999995</v>
      </c>
      <c r="J142" s="84"/>
      <c r="K142" s="73"/>
      <c r="M142" s="78"/>
      <c r="N142" s="58" t="s">
        <v>347</v>
      </c>
      <c r="O142" s="57" t="s">
        <v>347</v>
      </c>
    </row>
    <row r="143" spans="1:15" ht="62.25" customHeight="1" x14ac:dyDescent="0.2">
      <c r="A143" s="121"/>
      <c r="B143" s="11" t="s">
        <v>86</v>
      </c>
      <c r="C143" s="11" t="s">
        <v>211</v>
      </c>
      <c r="D143" s="17" t="s">
        <v>236</v>
      </c>
      <c r="E143" s="101">
        <v>3.1399999999999997E-2</v>
      </c>
      <c r="F143" s="49"/>
      <c r="G143" s="66"/>
      <c r="H143" s="84"/>
      <c r="I143" s="66"/>
      <c r="J143" s="84">
        <v>1</v>
      </c>
      <c r="K143" s="73">
        <f>E143</f>
        <v>3.1399999999999997E-2</v>
      </c>
      <c r="M143" s="78"/>
      <c r="N143" s="58" t="s">
        <v>348</v>
      </c>
      <c r="O143" s="57" t="s">
        <v>346</v>
      </c>
    </row>
    <row r="144" spans="1:15" ht="62.25" customHeight="1" x14ac:dyDescent="0.2">
      <c r="A144" s="121"/>
      <c r="B144" s="11" t="s">
        <v>80</v>
      </c>
      <c r="C144" s="11" t="s">
        <v>214</v>
      </c>
      <c r="D144" s="28" t="s">
        <v>254</v>
      </c>
      <c r="E144" s="101">
        <v>14779.33</v>
      </c>
      <c r="F144" s="49"/>
      <c r="G144" s="66"/>
      <c r="H144" s="84"/>
      <c r="I144" s="66"/>
      <c r="J144" s="84"/>
      <c r="K144" s="73"/>
      <c r="L144" s="84">
        <v>1</v>
      </c>
      <c r="M144" s="78">
        <f>E144</f>
        <v>14779.33</v>
      </c>
      <c r="N144" s="58" t="s">
        <v>348</v>
      </c>
      <c r="O144" s="57" t="s">
        <v>349</v>
      </c>
    </row>
    <row r="145" spans="1:15" s="3" customFormat="1" ht="33.75" customHeight="1" thickBot="1" x14ac:dyDescent="0.25">
      <c r="A145" s="122"/>
      <c r="B145" s="14">
        <f>COUNTA(B141:B144)</f>
        <v>4</v>
      </c>
      <c r="C145" s="18"/>
      <c r="D145" s="19"/>
      <c r="E145" s="99">
        <f>SUM(E141:E144)</f>
        <v>15323.8814</v>
      </c>
      <c r="F145" s="50">
        <f>SUM(F141:F144)</f>
        <v>1</v>
      </c>
      <c r="G145" s="67">
        <f>SUM(G141:G144)</f>
        <v>0.59</v>
      </c>
      <c r="H145" s="40">
        <f t="shared" ref="H145:L145" si="35">SUM(H141:H144)</f>
        <v>1</v>
      </c>
      <c r="I145" s="67">
        <f>SUM(I141:I144)</f>
        <v>543.92999999999995</v>
      </c>
      <c r="J145" s="40">
        <f t="shared" si="35"/>
        <v>1</v>
      </c>
      <c r="K145" s="67">
        <f>SUM(K141:K144)</f>
        <v>3.1399999999999997E-2</v>
      </c>
      <c r="L145" s="40">
        <f t="shared" si="35"/>
        <v>1</v>
      </c>
      <c r="M145" s="79">
        <f>SUM(M141:M144)</f>
        <v>14779.33</v>
      </c>
      <c r="N145" s="58"/>
      <c r="O145" s="60"/>
    </row>
    <row r="146" spans="1:15" ht="62.25" customHeight="1" thickBot="1" x14ac:dyDescent="0.25">
      <c r="A146" s="120" t="s">
        <v>40</v>
      </c>
      <c r="B146" s="9" t="s">
        <v>106</v>
      </c>
      <c r="C146" s="9" t="s">
        <v>201</v>
      </c>
      <c r="D146" s="23" t="s">
        <v>101</v>
      </c>
      <c r="E146" s="100">
        <v>15</v>
      </c>
      <c r="F146" s="48">
        <v>1</v>
      </c>
      <c r="G146" s="65">
        <f>E146</f>
        <v>15</v>
      </c>
      <c r="H146" s="39"/>
      <c r="I146" s="65"/>
      <c r="J146" s="39"/>
      <c r="K146" s="72"/>
      <c r="L146" s="39"/>
      <c r="M146" s="77"/>
      <c r="N146" s="58" t="s">
        <v>289</v>
      </c>
      <c r="O146" s="57" t="s">
        <v>290</v>
      </c>
    </row>
    <row r="147" spans="1:15" ht="62.25" customHeight="1" thickBot="1" x14ac:dyDescent="0.25">
      <c r="A147" s="121"/>
      <c r="B147" s="11" t="s">
        <v>106</v>
      </c>
      <c r="C147" s="11" t="s">
        <v>201</v>
      </c>
      <c r="D147" s="17" t="s">
        <v>101</v>
      </c>
      <c r="E147" s="101">
        <v>17</v>
      </c>
      <c r="F147" s="49">
        <v>1</v>
      </c>
      <c r="G147" s="65">
        <f t="shared" ref="G147:G157" si="36">E147</f>
        <v>17</v>
      </c>
      <c r="H147" s="84"/>
      <c r="I147" s="66"/>
      <c r="J147" s="84"/>
      <c r="K147" s="73"/>
      <c r="M147" s="78"/>
      <c r="N147" s="58" t="s">
        <v>289</v>
      </c>
      <c r="O147" s="57" t="s">
        <v>290</v>
      </c>
    </row>
    <row r="148" spans="1:15" ht="62.25" customHeight="1" thickBot="1" x14ac:dyDescent="0.25">
      <c r="A148" s="121"/>
      <c r="B148" s="11" t="s">
        <v>106</v>
      </c>
      <c r="C148" s="11" t="s">
        <v>201</v>
      </c>
      <c r="D148" s="17" t="s">
        <v>101</v>
      </c>
      <c r="E148" s="101">
        <v>24.2</v>
      </c>
      <c r="F148" s="49">
        <v>1</v>
      </c>
      <c r="G148" s="65">
        <f t="shared" si="36"/>
        <v>24.2</v>
      </c>
      <c r="H148" s="84"/>
      <c r="I148" s="66"/>
      <c r="J148" s="84"/>
      <c r="K148" s="73"/>
      <c r="M148" s="78"/>
      <c r="N148" s="58" t="s">
        <v>289</v>
      </c>
      <c r="O148" s="57" t="s">
        <v>290</v>
      </c>
    </row>
    <row r="149" spans="1:15" ht="62.25" customHeight="1" thickBot="1" x14ac:dyDescent="0.25">
      <c r="A149" s="121"/>
      <c r="B149" s="11" t="s">
        <v>106</v>
      </c>
      <c r="C149" s="11" t="s">
        <v>201</v>
      </c>
      <c r="D149" s="17" t="s">
        <v>101</v>
      </c>
      <c r="E149" s="101">
        <v>30</v>
      </c>
      <c r="F149" s="49">
        <v>1</v>
      </c>
      <c r="G149" s="65">
        <f t="shared" si="36"/>
        <v>30</v>
      </c>
      <c r="H149" s="84"/>
      <c r="I149" s="66"/>
      <c r="J149" s="84"/>
      <c r="K149" s="73"/>
      <c r="M149" s="78"/>
      <c r="N149" s="58" t="s">
        <v>289</v>
      </c>
      <c r="O149" s="57" t="s">
        <v>290</v>
      </c>
    </row>
    <row r="150" spans="1:15" ht="62.25" customHeight="1" thickBot="1" x14ac:dyDescent="0.25">
      <c r="A150" s="121"/>
      <c r="B150" s="11" t="s">
        <v>106</v>
      </c>
      <c r="C150" s="11" t="s">
        <v>201</v>
      </c>
      <c r="D150" s="17" t="s">
        <v>101</v>
      </c>
      <c r="E150" s="101">
        <v>24.4</v>
      </c>
      <c r="F150" s="49">
        <v>1</v>
      </c>
      <c r="G150" s="65">
        <f t="shared" si="36"/>
        <v>24.4</v>
      </c>
      <c r="H150" s="84"/>
      <c r="I150" s="66"/>
      <c r="J150" s="84"/>
      <c r="K150" s="73"/>
      <c r="M150" s="78"/>
      <c r="N150" s="58" t="s">
        <v>289</v>
      </c>
      <c r="O150" s="57" t="s">
        <v>290</v>
      </c>
    </row>
    <row r="151" spans="1:15" ht="62.25" customHeight="1" thickBot="1" x14ac:dyDescent="0.25">
      <c r="A151" s="121"/>
      <c r="B151" s="11" t="s">
        <v>41</v>
      </c>
      <c r="C151" s="11" t="s">
        <v>201</v>
      </c>
      <c r="D151" s="17" t="s">
        <v>352</v>
      </c>
      <c r="E151" s="101">
        <v>7.5</v>
      </c>
      <c r="F151" s="49">
        <v>1</v>
      </c>
      <c r="G151" s="65">
        <f t="shared" si="36"/>
        <v>7.5</v>
      </c>
      <c r="H151" s="84"/>
      <c r="I151" s="66"/>
      <c r="J151" s="84"/>
      <c r="K151" s="73"/>
      <c r="M151" s="78"/>
      <c r="N151" s="58" t="s">
        <v>289</v>
      </c>
      <c r="O151" s="57" t="s">
        <v>290</v>
      </c>
    </row>
    <row r="152" spans="1:15" ht="62.25" customHeight="1" thickBot="1" x14ac:dyDescent="0.25">
      <c r="A152" s="121"/>
      <c r="B152" s="11" t="s">
        <v>42</v>
      </c>
      <c r="C152" s="11" t="s">
        <v>201</v>
      </c>
      <c r="D152" s="17" t="s">
        <v>356</v>
      </c>
      <c r="E152" s="101">
        <v>93.8</v>
      </c>
      <c r="F152" s="49">
        <v>1</v>
      </c>
      <c r="G152" s="65">
        <f t="shared" si="36"/>
        <v>93.8</v>
      </c>
      <c r="H152" s="84"/>
      <c r="I152" s="66"/>
      <c r="J152" s="84"/>
      <c r="K152" s="73"/>
      <c r="M152" s="78"/>
      <c r="N152" s="58" t="s">
        <v>289</v>
      </c>
      <c r="O152" s="57" t="s">
        <v>290</v>
      </c>
    </row>
    <row r="153" spans="1:15" ht="62.25" customHeight="1" thickBot="1" x14ac:dyDescent="0.25">
      <c r="A153" s="121"/>
      <c r="B153" s="11" t="s">
        <v>43</v>
      </c>
      <c r="C153" s="11" t="s">
        <v>201</v>
      </c>
      <c r="D153" s="17" t="s">
        <v>351</v>
      </c>
      <c r="E153" s="101">
        <v>15</v>
      </c>
      <c r="F153" s="49">
        <v>1</v>
      </c>
      <c r="G153" s="65">
        <f t="shared" si="36"/>
        <v>15</v>
      </c>
      <c r="H153" s="84"/>
      <c r="I153" s="66"/>
      <c r="J153" s="84"/>
      <c r="K153" s="73"/>
      <c r="M153" s="78"/>
      <c r="N153" s="58" t="s">
        <v>289</v>
      </c>
      <c r="O153" s="57" t="s">
        <v>290</v>
      </c>
    </row>
    <row r="154" spans="1:15" ht="62.25" customHeight="1" thickBot="1" x14ac:dyDescent="0.25">
      <c r="A154" s="121"/>
      <c r="B154" s="11" t="s">
        <v>116</v>
      </c>
      <c r="C154" s="11" t="s">
        <v>201</v>
      </c>
      <c r="D154" s="17" t="s">
        <v>353</v>
      </c>
      <c r="E154" s="101">
        <v>4.0000000000000002E-4</v>
      </c>
      <c r="F154" s="49">
        <v>1</v>
      </c>
      <c r="G154" s="65">
        <f t="shared" si="36"/>
        <v>4.0000000000000002E-4</v>
      </c>
      <c r="H154" s="84"/>
      <c r="I154" s="66"/>
      <c r="J154" s="84"/>
      <c r="K154" s="73"/>
      <c r="M154" s="78"/>
      <c r="N154" s="58" t="s">
        <v>289</v>
      </c>
      <c r="O154" s="57" t="s">
        <v>354</v>
      </c>
    </row>
    <row r="155" spans="1:15" ht="62.25" customHeight="1" thickBot="1" x14ac:dyDescent="0.25">
      <c r="A155" s="121"/>
      <c r="B155" s="11" t="s">
        <v>117</v>
      </c>
      <c r="C155" s="11" t="s">
        <v>201</v>
      </c>
      <c r="D155" s="17" t="s">
        <v>359</v>
      </c>
      <c r="E155" s="101">
        <v>5.9999999999999995E-4</v>
      </c>
      <c r="F155" s="49">
        <v>1</v>
      </c>
      <c r="G155" s="65">
        <f t="shared" si="36"/>
        <v>5.9999999999999995E-4</v>
      </c>
      <c r="H155" s="84"/>
      <c r="I155" s="66"/>
      <c r="J155" s="84"/>
      <c r="K155" s="73"/>
      <c r="M155" s="78"/>
      <c r="N155" s="58" t="s">
        <v>289</v>
      </c>
      <c r="O155" s="57" t="s">
        <v>290</v>
      </c>
    </row>
    <row r="156" spans="1:15" ht="62.25" customHeight="1" thickBot="1" x14ac:dyDescent="0.25">
      <c r="A156" s="121"/>
      <c r="B156" s="11" t="s">
        <v>44</v>
      </c>
      <c r="C156" s="11" t="s">
        <v>203</v>
      </c>
      <c r="D156" s="17" t="s">
        <v>355</v>
      </c>
      <c r="E156" s="101">
        <v>10</v>
      </c>
      <c r="F156" s="49">
        <v>1</v>
      </c>
      <c r="G156" s="65">
        <f t="shared" si="36"/>
        <v>10</v>
      </c>
      <c r="H156" s="84"/>
      <c r="I156" s="66"/>
      <c r="J156" s="84"/>
      <c r="K156" s="73"/>
      <c r="M156" s="78"/>
      <c r="N156" s="58" t="s">
        <v>289</v>
      </c>
      <c r="O156" s="57" t="s">
        <v>290</v>
      </c>
    </row>
    <row r="157" spans="1:15" ht="62.25" customHeight="1" x14ac:dyDescent="0.2">
      <c r="A157" s="121"/>
      <c r="B157" s="11" t="s">
        <v>45</v>
      </c>
      <c r="C157" s="11" t="s">
        <v>203</v>
      </c>
      <c r="D157" s="17" t="s">
        <v>350</v>
      </c>
      <c r="E157" s="101">
        <v>4.0000000000000003E-5</v>
      </c>
      <c r="F157" s="49">
        <v>1</v>
      </c>
      <c r="G157" s="65">
        <f t="shared" si="36"/>
        <v>4.0000000000000003E-5</v>
      </c>
      <c r="H157" s="84"/>
      <c r="I157" s="66"/>
      <c r="J157" s="84"/>
      <c r="K157" s="73"/>
      <c r="M157" s="78"/>
      <c r="N157" s="58" t="s">
        <v>289</v>
      </c>
      <c r="O157" s="57" t="s">
        <v>290</v>
      </c>
    </row>
    <row r="158" spans="1:15" ht="62.25" customHeight="1" x14ac:dyDescent="0.2">
      <c r="A158" s="121"/>
      <c r="B158" s="11" t="s">
        <v>46</v>
      </c>
      <c r="C158" s="11" t="s">
        <v>204</v>
      </c>
      <c r="D158" s="17" t="s">
        <v>357</v>
      </c>
      <c r="E158" s="101">
        <v>200</v>
      </c>
      <c r="F158" s="49"/>
      <c r="G158" s="66"/>
      <c r="H158" s="84">
        <v>1</v>
      </c>
      <c r="I158" s="66">
        <f>E158</f>
        <v>200</v>
      </c>
      <c r="J158" s="84"/>
      <c r="K158" s="73"/>
      <c r="M158" s="78"/>
      <c r="N158" s="58" t="s">
        <v>289</v>
      </c>
      <c r="O158" s="57" t="s">
        <v>290</v>
      </c>
    </row>
    <row r="159" spans="1:15" ht="62.25" customHeight="1" x14ac:dyDescent="0.2">
      <c r="A159" s="121"/>
      <c r="B159" s="11" t="s">
        <v>47</v>
      </c>
      <c r="C159" s="11" t="s">
        <v>205</v>
      </c>
      <c r="D159" s="17" t="s">
        <v>358</v>
      </c>
      <c r="E159" s="101">
        <v>1560</v>
      </c>
      <c r="F159" s="49"/>
      <c r="G159" s="66"/>
      <c r="H159" s="84">
        <v>1</v>
      </c>
      <c r="I159" s="66">
        <f>E159</f>
        <v>1560</v>
      </c>
      <c r="J159" s="84"/>
      <c r="K159" s="73"/>
      <c r="M159" s="78"/>
      <c r="N159" s="58" t="s">
        <v>289</v>
      </c>
      <c r="O159" s="57" t="s">
        <v>290</v>
      </c>
    </row>
    <row r="160" spans="1:15" s="3" customFormat="1" ht="33.75" customHeight="1" thickBot="1" x14ac:dyDescent="0.25">
      <c r="A160" s="122"/>
      <c r="B160" s="14">
        <f>COUNTA(B146:B159)</f>
        <v>14</v>
      </c>
      <c r="C160" s="18"/>
      <c r="D160" s="19"/>
      <c r="E160" s="99">
        <f t="shared" ref="E160:M160" si="37">SUM(E146:E159)</f>
        <v>1996.90104</v>
      </c>
      <c r="F160" s="50">
        <f t="shared" si="37"/>
        <v>12</v>
      </c>
      <c r="G160" s="67">
        <f t="shared" si="37"/>
        <v>236.90103999999999</v>
      </c>
      <c r="H160" s="40">
        <f t="shared" si="37"/>
        <v>2</v>
      </c>
      <c r="I160" s="67">
        <f t="shared" si="37"/>
        <v>1760</v>
      </c>
      <c r="J160" s="40">
        <f t="shared" si="37"/>
        <v>0</v>
      </c>
      <c r="K160" s="67">
        <f t="shared" si="37"/>
        <v>0</v>
      </c>
      <c r="L160" s="40">
        <f t="shared" si="37"/>
        <v>0</v>
      </c>
      <c r="M160" s="79">
        <f t="shared" si="37"/>
        <v>0</v>
      </c>
      <c r="N160" s="58"/>
      <c r="O160" s="60"/>
    </row>
    <row r="161" spans="1:15" ht="62.25" customHeight="1" x14ac:dyDescent="0.2">
      <c r="A161" s="120" t="s">
        <v>0</v>
      </c>
      <c r="B161" s="9" t="s">
        <v>196</v>
      </c>
      <c r="C161" s="9" t="s">
        <v>201</v>
      </c>
      <c r="D161" s="23" t="s">
        <v>103</v>
      </c>
      <c r="E161" s="104">
        <v>0.02</v>
      </c>
      <c r="F161" s="48">
        <v>1</v>
      </c>
      <c r="G161" s="65">
        <f>E161</f>
        <v>0.02</v>
      </c>
      <c r="H161" s="39"/>
      <c r="I161" s="65"/>
      <c r="J161" s="39"/>
      <c r="K161" s="72"/>
      <c r="L161" s="39"/>
      <c r="M161" s="77"/>
      <c r="N161" s="58" t="s">
        <v>316</v>
      </c>
      <c r="O161" s="57" t="s">
        <v>316</v>
      </c>
    </row>
    <row r="162" spans="1:15" ht="62.25" customHeight="1" x14ac:dyDescent="0.2">
      <c r="A162" s="121"/>
      <c r="B162" s="11" t="s">
        <v>5</v>
      </c>
      <c r="C162" s="11" t="s">
        <v>201</v>
      </c>
      <c r="D162" s="17" t="s">
        <v>102</v>
      </c>
      <c r="E162" s="105">
        <v>54</v>
      </c>
      <c r="F162" s="49">
        <v>1</v>
      </c>
      <c r="G162" s="66">
        <f>E162</f>
        <v>54</v>
      </c>
      <c r="H162" s="84"/>
      <c r="I162" s="66"/>
      <c r="J162" s="84"/>
      <c r="K162" s="73"/>
      <c r="M162" s="78"/>
      <c r="N162" s="58" t="s">
        <v>315</v>
      </c>
      <c r="O162" s="57" t="s">
        <v>315</v>
      </c>
    </row>
    <row r="163" spans="1:15" ht="62.25" customHeight="1" x14ac:dyDescent="0.2">
      <c r="A163" s="121"/>
      <c r="B163" s="11" t="s">
        <v>4</v>
      </c>
      <c r="C163" s="11" t="s">
        <v>201</v>
      </c>
      <c r="D163" s="17" t="s">
        <v>105</v>
      </c>
      <c r="E163" s="105">
        <v>3.06</v>
      </c>
      <c r="F163" s="49">
        <v>1</v>
      </c>
      <c r="G163" s="66">
        <f t="shared" ref="G163:G165" si="38">E163</f>
        <v>3.06</v>
      </c>
      <c r="H163" s="84"/>
      <c r="I163" s="66"/>
      <c r="J163" s="84"/>
      <c r="K163" s="73"/>
      <c r="M163" s="78"/>
      <c r="N163" s="58" t="s">
        <v>317</v>
      </c>
      <c r="O163" s="58" t="s">
        <v>317</v>
      </c>
    </row>
    <row r="164" spans="1:15" ht="62.25" customHeight="1" x14ac:dyDescent="0.2">
      <c r="A164" s="121"/>
      <c r="B164" s="11" t="s">
        <v>3</v>
      </c>
      <c r="C164" s="11" t="s">
        <v>202</v>
      </c>
      <c r="D164" s="17" t="s">
        <v>102</v>
      </c>
      <c r="E164" s="101">
        <v>0.05</v>
      </c>
      <c r="F164" s="49">
        <v>1</v>
      </c>
      <c r="G164" s="66">
        <f t="shared" si="38"/>
        <v>0.05</v>
      </c>
      <c r="H164" s="84"/>
      <c r="I164" s="66"/>
      <c r="J164" s="84"/>
      <c r="K164" s="73"/>
      <c r="M164" s="78"/>
      <c r="N164" s="58" t="s">
        <v>315</v>
      </c>
      <c r="O164" s="57" t="s">
        <v>315</v>
      </c>
    </row>
    <row r="165" spans="1:15" ht="62.25" customHeight="1" x14ac:dyDescent="0.2">
      <c r="A165" s="121"/>
      <c r="B165" s="11" t="s">
        <v>199</v>
      </c>
      <c r="C165" s="11" t="s">
        <v>203</v>
      </c>
      <c r="D165" s="17" t="s">
        <v>105</v>
      </c>
      <c r="E165" s="101">
        <v>0.25</v>
      </c>
      <c r="F165" s="49">
        <v>1</v>
      </c>
      <c r="G165" s="66">
        <f t="shared" si="38"/>
        <v>0.25</v>
      </c>
      <c r="H165" s="84"/>
      <c r="I165" s="66"/>
      <c r="J165" s="84"/>
      <c r="K165" s="73"/>
      <c r="M165" s="78"/>
      <c r="N165" s="58" t="s">
        <v>315</v>
      </c>
      <c r="O165" s="57" t="s">
        <v>316</v>
      </c>
    </row>
    <row r="166" spans="1:15" ht="62.25" customHeight="1" x14ac:dyDescent="0.2">
      <c r="A166" s="121"/>
      <c r="B166" s="11" t="s">
        <v>108</v>
      </c>
      <c r="C166" s="11" t="s">
        <v>204</v>
      </c>
      <c r="D166" s="12" t="s">
        <v>181</v>
      </c>
      <c r="E166" s="101">
        <v>93</v>
      </c>
      <c r="F166" s="49"/>
      <c r="G166" s="66"/>
      <c r="H166" s="84">
        <v>1</v>
      </c>
      <c r="I166" s="66">
        <f>E166</f>
        <v>93</v>
      </c>
      <c r="J166" s="84"/>
      <c r="K166" s="73"/>
      <c r="M166" s="78"/>
      <c r="N166" s="58" t="s">
        <v>315</v>
      </c>
      <c r="O166" s="57" t="s">
        <v>315</v>
      </c>
    </row>
    <row r="167" spans="1:15" ht="62.25" customHeight="1" x14ac:dyDescent="0.2">
      <c r="A167" s="121"/>
      <c r="B167" s="11" t="s">
        <v>1</v>
      </c>
      <c r="C167" s="11" t="s">
        <v>204</v>
      </c>
      <c r="D167" s="12" t="s">
        <v>182</v>
      </c>
      <c r="E167" s="101">
        <v>626</v>
      </c>
      <c r="F167" s="49"/>
      <c r="G167" s="66"/>
      <c r="H167" s="84">
        <v>1</v>
      </c>
      <c r="I167" s="66">
        <f t="shared" ref="I167:I169" si="39">E167</f>
        <v>626</v>
      </c>
      <c r="J167" s="84"/>
      <c r="K167" s="73"/>
      <c r="M167" s="78"/>
      <c r="N167" s="58" t="s">
        <v>319</v>
      </c>
      <c r="O167" s="57" t="s">
        <v>319</v>
      </c>
    </row>
    <row r="168" spans="1:15" ht="62.25" customHeight="1" x14ac:dyDescent="0.2">
      <c r="A168" s="121"/>
      <c r="B168" s="11" t="s">
        <v>2</v>
      </c>
      <c r="C168" s="11" t="s">
        <v>204</v>
      </c>
      <c r="D168" s="12" t="s">
        <v>182</v>
      </c>
      <c r="E168" s="101">
        <v>466</v>
      </c>
      <c r="F168" s="49"/>
      <c r="G168" s="66"/>
      <c r="H168" s="84">
        <v>1</v>
      </c>
      <c r="I168" s="66">
        <f t="shared" si="39"/>
        <v>466</v>
      </c>
      <c r="J168" s="84"/>
      <c r="K168" s="73"/>
      <c r="M168" s="78"/>
      <c r="N168" s="58" t="s">
        <v>318</v>
      </c>
      <c r="O168" s="57" t="s">
        <v>318</v>
      </c>
    </row>
    <row r="169" spans="1:15" ht="62.25" customHeight="1" x14ac:dyDescent="0.2">
      <c r="A169" s="121"/>
      <c r="B169" s="11" t="s">
        <v>6</v>
      </c>
      <c r="C169" s="11" t="s">
        <v>205</v>
      </c>
      <c r="D169" s="12" t="s">
        <v>180</v>
      </c>
      <c r="E169" s="101">
        <v>55</v>
      </c>
      <c r="F169" s="49"/>
      <c r="G169" s="66"/>
      <c r="H169" s="84">
        <v>1</v>
      </c>
      <c r="I169" s="66">
        <f t="shared" si="39"/>
        <v>55</v>
      </c>
      <c r="J169" s="84"/>
      <c r="K169" s="73"/>
      <c r="M169" s="78"/>
      <c r="N169" s="58" t="s">
        <v>318</v>
      </c>
      <c r="O169" s="57" t="s">
        <v>318</v>
      </c>
    </row>
    <row r="170" spans="1:15" s="3" customFormat="1" ht="31.5" customHeight="1" thickBot="1" x14ac:dyDescent="0.25">
      <c r="A170" s="122"/>
      <c r="B170" s="14">
        <f>COUNTA(B161:B169)</f>
        <v>9</v>
      </c>
      <c r="C170" s="18"/>
      <c r="D170" s="19"/>
      <c r="E170" s="99">
        <f>SUM(E161:E169)</f>
        <v>1297.3800000000001</v>
      </c>
      <c r="F170" s="50">
        <f>SUM(F161:F169)</f>
        <v>5</v>
      </c>
      <c r="G170" s="67">
        <f>SUM(G161:G169)</f>
        <v>57.38</v>
      </c>
      <c r="H170" s="40">
        <f t="shared" ref="H170:L170" si="40">SUM(H161:H169)</f>
        <v>4</v>
      </c>
      <c r="I170" s="67">
        <f>SUM(I161:I169)</f>
        <v>1240</v>
      </c>
      <c r="J170" s="40">
        <f t="shared" si="40"/>
        <v>0</v>
      </c>
      <c r="K170" s="67">
        <f>SUM(K161:K169)</f>
        <v>0</v>
      </c>
      <c r="L170" s="40">
        <f t="shared" si="40"/>
        <v>0</v>
      </c>
      <c r="M170" s="79">
        <f>SUM(M161:M169)</f>
        <v>0</v>
      </c>
      <c r="N170" s="58">
        <f>COUNTA(N161:N169)</f>
        <v>9</v>
      </c>
      <c r="O170" s="58">
        <f t="shared" ref="O170" si="41">COUNTA(O161:O169)</f>
        <v>9</v>
      </c>
    </row>
    <row r="171" spans="1:15" ht="62.25" customHeight="1" x14ac:dyDescent="0.2">
      <c r="A171" s="120" t="s">
        <v>52</v>
      </c>
      <c r="B171" s="9" t="s">
        <v>57</v>
      </c>
      <c r="C171" s="9" t="s">
        <v>201</v>
      </c>
      <c r="D171" s="23" t="s">
        <v>94</v>
      </c>
      <c r="E171" s="104">
        <v>0.02</v>
      </c>
      <c r="F171" s="48">
        <v>1</v>
      </c>
      <c r="G171" s="65">
        <f>E171</f>
        <v>0.02</v>
      </c>
      <c r="H171" s="39"/>
      <c r="I171" s="65"/>
      <c r="J171" s="39"/>
      <c r="K171" s="72"/>
      <c r="L171" s="39"/>
      <c r="M171" s="77"/>
      <c r="N171" s="58" t="s">
        <v>363</v>
      </c>
      <c r="O171" s="57" t="s">
        <v>307</v>
      </c>
    </row>
    <row r="172" spans="1:15" ht="62.25" customHeight="1" x14ac:dyDescent="0.2">
      <c r="A172" s="121"/>
      <c r="B172" s="11" t="s">
        <v>140</v>
      </c>
      <c r="C172" s="11" t="s">
        <v>201</v>
      </c>
      <c r="D172" s="17" t="s">
        <v>141</v>
      </c>
      <c r="E172" s="105">
        <v>0.25</v>
      </c>
      <c r="F172" s="49">
        <v>1</v>
      </c>
      <c r="G172" s="66">
        <f>E172</f>
        <v>0.25</v>
      </c>
      <c r="H172" s="84"/>
      <c r="I172" s="66"/>
      <c r="J172" s="84"/>
      <c r="K172" s="73"/>
      <c r="M172" s="78"/>
      <c r="N172" s="58" t="s">
        <v>308</v>
      </c>
      <c r="O172" s="57" t="s">
        <v>308</v>
      </c>
    </row>
    <row r="173" spans="1:15" ht="62.25" customHeight="1" x14ac:dyDescent="0.2">
      <c r="A173" s="121"/>
      <c r="B173" s="11" t="s">
        <v>55</v>
      </c>
      <c r="C173" s="11" t="s">
        <v>203</v>
      </c>
      <c r="D173" s="17" t="s">
        <v>94</v>
      </c>
      <c r="E173" s="101">
        <v>0.02</v>
      </c>
      <c r="F173" s="49">
        <v>1</v>
      </c>
      <c r="G173" s="66">
        <f t="shared" ref="G173:G175" si="42">E173</f>
        <v>0.02</v>
      </c>
      <c r="H173" s="84"/>
      <c r="I173" s="66"/>
      <c r="J173" s="84"/>
      <c r="K173" s="73"/>
      <c r="M173" s="78"/>
      <c r="N173" s="58" t="s">
        <v>363</v>
      </c>
      <c r="O173" s="57" t="s">
        <v>309</v>
      </c>
    </row>
    <row r="174" spans="1:15" ht="62.25" customHeight="1" x14ac:dyDescent="0.2">
      <c r="A174" s="121"/>
      <c r="B174" s="11" t="s">
        <v>370</v>
      </c>
      <c r="C174" s="11" t="s">
        <v>203</v>
      </c>
      <c r="D174" s="17" t="s">
        <v>94</v>
      </c>
      <c r="E174" s="101">
        <v>0.02</v>
      </c>
      <c r="F174" s="49">
        <v>1</v>
      </c>
      <c r="G174" s="66">
        <f t="shared" si="42"/>
        <v>0.02</v>
      </c>
      <c r="H174" s="84"/>
      <c r="I174" s="66"/>
      <c r="J174" s="84"/>
      <c r="K174" s="73"/>
      <c r="M174" s="78"/>
      <c r="N174" s="58" t="s">
        <v>363</v>
      </c>
      <c r="O174" s="57" t="s">
        <v>310</v>
      </c>
    </row>
    <row r="175" spans="1:15" ht="62.25" customHeight="1" x14ac:dyDescent="0.2">
      <c r="A175" s="121"/>
      <c r="B175" s="11" t="s">
        <v>56</v>
      </c>
      <c r="C175" s="11" t="s">
        <v>203</v>
      </c>
      <c r="D175" s="17" t="s">
        <v>94</v>
      </c>
      <c r="E175" s="101">
        <v>0.01</v>
      </c>
      <c r="F175" s="49">
        <v>1</v>
      </c>
      <c r="G175" s="66">
        <f t="shared" si="42"/>
        <v>0.01</v>
      </c>
      <c r="H175" s="84"/>
      <c r="I175" s="66"/>
      <c r="J175" s="84"/>
      <c r="K175" s="73"/>
      <c r="M175" s="78"/>
      <c r="N175" s="58" t="s">
        <v>363</v>
      </c>
      <c r="O175" s="57" t="s">
        <v>310</v>
      </c>
    </row>
    <row r="176" spans="1:15" ht="62.25" customHeight="1" x14ac:dyDescent="0.2">
      <c r="A176" s="121"/>
      <c r="B176" s="11" t="s">
        <v>124</v>
      </c>
      <c r="C176" s="11" t="s">
        <v>205</v>
      </c>
      <c r="D176" s="17" t="s">
        <v>125</v>
      </c>
      <c r="E176" s="101">
        <v>30899.81</v>
      </c>
      <c r="F176" s="49"/>
      <c r="G176" s="66"/>
      <c r="H176" s="84">
        <v>1</v>
      </c>
      <c r="I176" s="66">
        <f>E176</f>
        <v>30899.81</v>
      </c>
      <c r="J176" s="84"/>
      <c r="K176" s="73"/>
      <c r="M176" s="78"/>
      <c r="N176" s="58" t="s">
        <v>310</v>
      </c>
      <c r="O176" s="57" t="s">
        <v>310</v>
      </c>
    </row>
    <row r="177" spans="1:15" ht="62.25" customHeight="1" x14ac:dyDescent="0.2">
      <c r="A177" s="121"/>
      <c r="B177" s="11" t="s">
        <v>53</v>
      </c>
      <c r="C177" s="11" t="s">
        <v>210</v>
      </c>
      <c r="D177" s="17" t="s">
        <v>237</v>
      </c>
      <c r="E177" s="101">
        <v>15</v>
      </c>
      <c r="F177" s="49"/>
      <c r="G177" s="66"/>
      <c r="H177" s="84"/>
      <c r="I177" s="66"/>
      <c r="J177" s="84">
        <v>1</v>
      </c>
      <c r="K177" s="73">
        <f>E177</f>
        <v>15</v>
      </c>
      <c r="M177" s="78"/>
      <c r="N177" s="58" t="s">
        <v>363</v>
      </c>
      <c r="O177" s="57" t="s">
        <v>310</v>
      </c>
    </row>
    <row r="178" spans="1:15" ht="62.25" customHeight="1" x14ac:dyDescent="0.2">
      <c r="A178" s="121"/>
      <c r="B178" s="11" t="s">
        <v>54</v>
      </c>
      <c r="C178" s="11" t="s">
        <v>209</v>
      </c>
      <c r="D178" s="17" t="s">
        <v>93</v>
      </c>
      <c r="E178" s="101">
        <v>1.5</v>
      </c>
      <c r="F178" s="49"/>
      <c r="G178" s="66"/>
      <c r="H178" s="84"/>
      <c r="I178" s="66"/>
      <c r="J178" s="84">
        <v>1</v>
      </c>
      <c r="K178" s="73">
        <f>E178</f>
        <v>1.5</v>
      </c>
      <c r="M178" s="78"/>
      <c r="N178" s="58" t="s">
        <v>363</v>
      </c>
      <c r="O178" s="57" t="s">
        <v>310</v>
      </c>
    </row>
    <row r="179" spans="1:15" s="3" customFormat="1" ht="32.25" customHeight="1" thickBot="1" x14ac:dyDescent="0.25">
      <c r="A179" s="122"/>
      <c r="B179" s="14">
        <f>COUNTA(B171:B178)</f>
        <v>8</v>
      </c>
      <c r="C179" s="18"/>
      <c r="D179" s="19"/>
      <c r="E179" s="99">
        <f>SUM(E171:E178)</f>
        <v>30916.63</v>
      </c>
      <c r="F179" s="50">
        <f>SUM(F171:F178)</f>
        <v>5</v>
      </c>
      <c r="G179" s="67">
        <f t="shared" ref="G179:M179" si="43">SUM(G171:G178)</f>
        <v>0.32000000000000006</v>
      </c>
      <c r="H179" s="40">
        <f t="shared" si="43"/>
        <v>1</v>
      </c>
      <c r="I179" s="67">
        <f t="shared" si="43"/>
        <v>30899.81</v>
      </c>
      <c r="J179" s="40">
        <f t="shared" si="43"/>
        <v>2</v>
      </c>
      <c r="K179" s="67">
        <f t="shared" si="43"/>
        <v>16.5</v>
      </c>
      <c r="L179" s="40">
        <f t="shared" si="43"/>
        <v>0</v>
      </c>
      <c r="M179" s="79">
        <f t="shared" si="43"/>
        <v>0</v>
      </c>
      <c r="N179" s="58">
        <f>COUNTA(N171:N178)</f>
        <v>8</v>
      </c>
      <c r="O179" s="58">
        <f t="shared" ref="O179" si="44">COUNTA(O171:O178)</f>
        <v>8</v>
      </c>
    </row>
    <row r="180" spans="1:15" ht="62.25" customHeight="1" x14ac:dyDescent="0.2">
      <c r="A180" s="127" t="s">
        <v>31</v>
      </c>
      <c r="B180" s="29" t="s">
        <v>8</v>
      </c>
      <c r="C180" s="29" t="s">
        <v>201</v>
      </c>
      <c r="D180" s="30" t="s">
        <v>95</v>
      </c>
      <c r="E180" s="112">
        <v>132</v>
      </c>
      <c r="F180" s="47">
        <v>1</v>
      </c>
      <c r="G180" s="64">
        <f>E180</f>
        <v>132</v>
      </c>
      <c r="H180" s="38"/>
      <c r="I180" s="64"/>
      <c r="J180" s="38"/>
      <c r="K180" s="71"/>
      <c r="L180" s="38"/>
      <c r="M180" s="64"/>
      <c r="N180" s="58" t="s">
        <v>323</v>
      </c>
      <c r="O180" s="57" t="s">
        <v>299</v>
      </c>
    </row>
    <row r="181" spans="1:15" ht="62.25" customHeight="1" x14ac:dyDescent="0.2">
      <c r="A181" s="127"/>
      <c r="B181" s="11" t="s">
        <v>33</v>
      </c>
      <c r="C181" s="11" t="s">
        <v>201</v>
      </c>
      <c r="D181" s="17" t="s">
        <v>95</v>
      </c>
      <c r="E181" s="105">
        <v>20</v>
      </c>
      <c r="F181" s="49">
        <v>1</v>
      </c>
      <c r="G181" s="66">
        <f>E181</f>
        <v>20</v>
      </c>
      <c r="H181" s="84"/>
      <c r="I181" s="66"/>
      <c r="J181" s="84"/>
      <c r="K181" s="73"/>
      <c r="N181" s="58" t="s">
        <v>323</v>
      </c>
      <c r="O181" s="57" t="s">
        <v>323</v>
      </c>
    </row>
    <row r="182" spans="1:15" ht="62.25" customHeight="1" x14ac:dyDescent="0.2">
      <c r="A182" s="127"/>
      <c r="B182" s="11" t="s">
        <v>35</v>
      </c>
      <c r="C182" s="11" t="s">
        <v>201</v>
      </c>
      <c r="D182" s="17" t="s">
        <v>96</v>
      </c>
      <c r="E182" s="105">
        <v>107.4</v>
      </c>
      <c r="F182" s="49">
        <v>1</v>
      </c>
      <c r="G182" s="66">
        <f t="shared" ref="G182:G184" si="45">E182</f>
        <v>107.4</v>
      </c>
      <c r="H182" s="84"/>
      <c r="I182" s="66"/>
      <c r="J182" s="84"/>
      <c r="K182" s="73"/>
      <c r="N182" s="58" t="s">
        <v>322</v>
      </c>
      <c r="O182" s="57" t="s">
        <v>322</v>
      </c>
    </row>
    <row r="183" spans="1:15" ht="62.25" customHeight="1" x14ac:dyDescent="0.2">
      <c r="A183" s="127"/>
      <c r="B183" s="11" t="s">
        <v>127</v>
      </c>
      <c r="C183" s="11" t="s">
        <v>202</v>
      </c>
      <c r="D183" s="17" t="s">
        <v>128</v>
      </c>
      <c r="E183" s="101">
        <v>36.15</v>
      </c>
      <c r="F183" s="49">
        <v>1</v>
      </c>
      <c r="G183" s="66">
        <f t="shared" si="45"/>
        <v>36.15</v>
      </c>
      <c r="H183" s="84"/>
      <c r="I183" s="66"/>
      <c r="J183" s="84"/>
      <c r="K183" s="73"/>
      <c r="N183" s="58" t="s">
        <v>321</v>
      </c>
      <c r="O183" s="57" t="s">
        <v>299</v>
      </c>
    </row>
    <row r="184" spans="1:15" ht="62.25" customHeight="1" x14ac:dyDescent="0.2">
      <c r="A184" s="127"/>
      <c r="B184" s="11" t="s">
        <v>34</v>
      </c>
      <c r="C184" s="11" t="s">
        <v>203</v>
      </c>
      <c r="D184" s="17" t="s">
        <v>95</v>
      </c>
      <c r="E184" s="101">
        <v>0.01</v>
      </c>
      <c r="F184" s="49">
        <v>1</v>
      </c>
      <c r="G184" s="66">
        <f t="shared" si="45"/>
        <v>0.01</v>
      </c>
      <c r="H184" s="84"/>
      <c r="I184" s="66"/>
      <c r="J184" s="84"/>
      <c r="K184" s="73"/>
      <c r="N184" s="58" t="s">
        <v>323</v>
      </c>
      <c r="O184" s="57" t="s">
        <v>323</v>
      </c>
    </row>
    <row r="185" spans="1:15" ht="62.25" customHeight="1" x14ac:dyDescent="0.2">
      <c r="A185" s="127"/>
      <c r="B185" s="11" t="s">
        <v>32</v>
      </c>
      <c r="C185" s="11" t="s">
        <v>209</v>
      </c>
      <c r="D185" s="17" t="s">
        <v>238</v>
      </c>
      <c r="E185" s="101">
        <v>7.7</v>
      </c>
      <c r="F185" s="49"/>
      <c r="G185" s="66"/>
      <c r="H185" s="84"/>
      <c r="I185" s="66"/>
      <c r="J185" s="84">
        <v>1</v>
      </c>
      <c r="K185" s="73">
        <f>E185</f>
        <v>7.7</v>
      </c>
      <c r="N185" s="58" t="s">
        <v>321</v>
      </c>
      <c r="O185" s="57" t="s">
        <v>299</v>
      </c>
    </row>
    <row r="186" spans="1:15" s="3" customFormat="1" ht="27.75" customHeight="1" x14ac:dyDescent="0.2">
      <c r="A186" s="128"/>
      <c r="B186" s="31">
        <f>COUNTA(B180:B185)</f>
        <v>6</v>
      </c>
      <c r="C186" s="32"/>
      <c r="D186" s="33"/>
      <c r="E186" s="103">
        <f>SUM(E180:E185)</f>
        <v>303.25999999999993</v>
      </c>
      <c r="F186" s="56">
        <f>SUM(F180:F185)</f>
        <v>5</v>
      </c>
      <c r="G186" s="70">
        <f>SUM(G180:G185)</f>
        <v>295.55999999999995</v>
      </c>
      <c r="H186" s="44">
        <f t="shared" ref="H186:L186" si="46">SUM(H180:H185)</f>
        <v>0</v>
      </c>
      <c r="I186" s="70">
        <f>SUM(I180:I185)</f>
        <v>0</v>
      </c>
      <c r="J186" s="44">
        <f t="shared" si="46"/>
        <v>1</v>
      </c>
      <c r="K186" s="70">
        <f>SUM(K180:K185)</f>
        <v>7.7</v>
      </c>
      <c r="L186" s="44">
        <f t="shared" si="46"/>
        <v>0</v>
      </c>
      <c r="M186" s="70">
        <f>SUM(M180:M185)</f>
        <v>0</v>
      </c>
      <c r="N186" s="58"/>
      <c r="O186" s="60"/>
    </row>
    <row r="187" spans="1:15" ht="60.75" customHeight="1" x14ac:dyDescent="0.3">
      <c r="A187" s="116"/>
      <c r="B187" s="11"/>
      <c r="C187" s="11"/>
      <c r="D187" s="34"/>
      <c r="E187" s="98"/>
      <c r="F187" s="49"/>
      <c r="G187" s="66"/>
      <c r="H187" s="84"/>
      <c r="I187" s="66"/>
      <c r="J187" s="84"/>
      <c r="K187" s="73"/>
    </row>
    <row r="188" spans="1:15" ht="60.75" customHeight="1" x14ac:dyDescent="0.3">
      <c r="A188" s="116"/>
      <c r="B188" s="11"/>
      <c r="C188" s="11"/>
      <c r="D188" s="34"/>
      <c r="E188" s="98"/>
      <c r="F188" s="49"/>
      <c r="G188" s="66"/>
      <c r="H188" s="84"/>
      <c r="I188" s="66"/>
      <c r="J188" s="84"/>
      <c r="K188" s="73"/>
    </row>
    <row r="189" spans="1:15" ht="60.75" customHeight="1" x14ac:dyDescent="0.3">
      <c r="A189" s="116"/>
      <c r="B189" s="11"/>
      <c r="C189" s="11"/>
      <c r="D189" s="34"/>
      <c r="E189" s="98"/>
      <c r="F189" s="49"/>
      <c r="G189" s="66"/>
      <c r="H189" s="84"/>
      <c r="I189" s="66"/>
      <c r="J189" s="84"/>
      <c r="K189" s="73"/>
    </row>
    <row r="190" spans="1:15" ht="60.75" customHeight="1" x14ac:dyDescent="0.3">
      <c r="A190" s="116"/>
      <c r="B190" s="11"/>
      <c r="C190" s="11"/>
      <c r="D190" s="34"/>
      <c r="E190" s="98"/>
      <c r="F190" s="49"/>
      <c r="G190" s="66"/>
      <c r="H190" s="84"/>
      <c r="I190" s="66"/>
      <c r="J190" s="84"/>
      <c r="K190" s="73"/>
    </row>
    <row r="191" spans="1:15" ht="60.75" customHeight="1" x14ac:dyDescent="0.3">
      <c r="A191" s="116"/>
      <c r="B191" s="11"/>
      <c r="C191" s="11"/>
      <c r="D191" s="34"/>
      <c r="E191" s="98"/>
      <c r="F191" s="49"/>
      <c r="G191" s="66"/>
      <c r="H191" s="84"/>
      <c r="I191" s="66"/>
      <c r="J191" s="84"/>
      <c r="K191" s="73"/>
    </row>
    <row r="192" spans="1:15" ht="60.75" customHeight="1" x14ac:dyDescent="0.3">
      <c r="A192" s="116"/>
      <c r="B192" s="11"/>
      <c r="C192" s="11"/>
      <c r="D192" s="34"/>
      <c r="E192" s="98"/>
      <c r="F192" s="49"/>
      <c r="G192" s="66"/>
      <c r="H192" s="84"/>
      <c r="I192" s="66"/>
      <c r="J192" s="84"/>
      <c r="K192" s="73"/>
    </row>
    <row r="193" spans="1:11" ht="60.75" customHeight="1" x14ac:dyDescent="0.3">
      <c r="A193" s="116"/>
      <c r="B193" s="11"/>
      <c r="C193" s="11"/>
      <c r="D193" s="34"/>
      <c r="E193" s="98"/>
      <c r="F193" s="49"/>
      <c r="G193" s="66"/>
      <c r="H193" s="84"/>
      <c r="I193" s="66"/>
      <c r="J193" s="84"/>
      <c r="K193" s="73"/>
    </row>
    <row r="194" spans="1:11" ht="60.75" customHeight="1" x14ac:dyDescent="0.3">
      <c r="A194" s="116"/>
      <c r="B194" s="11"/>
      <c r="C194" s="11"/>
      <c r="D194" s="34"/>
      <c r="E194" s="98"/>
      <c r="F194" s="49"/>
      <c r="G194" s="66"/>
      <c r="H194" s="84"/>
      <c r="I194" s="66"/>
      <c r="J194" s="84"/>
      <c r="K194" s="73"/>
    </row>
    <row r="195" spans="1:11" ht="60.75" customHeight="1" x14ac:dyDescent="0.3">
      <c r="A195" s="116"/>
      <c r="B195" s="11"/>
      <c r="C195" s="11"/>
      <c r="D195" s="34"/>
      <c r="E195" s="98"/>
      <c r="F195" s="49"/>
      <c r="G195" s="66"/>
      <c r="H195" s="84"/>
      <c r="I195" s="66"/>
      <c r="J195" s="84"/>
      <c r="K195" s="73"/>
    </row>
    <row r="196" spans="1:11" ht="60.75" customHeight="1" x14ac:dyDescent="0.3">
      <c r="A196" s="116"/>
      <c r="B196" s="11"/>
      <c r="C196" s="11"/>
      <c r="D196" s="34"/>
      <c r="E196" s="98"/>
      <c r="F196" s="49"/>
      <c r="G196" s="66"/>
      <c r="H196" s="84"/>
      <c r="I196" s="66"/>
      <c r="J196" s="84"/>
      <c r="K196" s="73"/>
    </row>
    <row r="197" spans="1:11" ht="60.75" customHeight="1" x14ac:dyDescent="0.3">
      <c r="A197" s="116"/>
      <c r="B197" s="11"/>
      <c r="C197" s="11"/>
      <c r="D197" s="34"/>
      <c r="E197" s="98"/>
      <c r="F197" s="49"/>
      <c r="G197" s="66"/>
      <c r="H197" s="84"/>
      <c r="I197" s="66"/>
      <c r="J197" s="84"/>
      <c r="K197" s="73"/>
    </row>
    <row r="198" spans="1:11" ht="60.75" customHeight="1" x14ac:dyDescent="0.3">
      <c r="A198" s="116"/>
      <c r="B198" s="11"/>
      <c r="C198" s="11"/>
      <c r="D198" s="34"/>
      <c r="E198" s="98"/>
      <c r="F198" s="49"/>
      <c r="G198" s="66"/>
      <c r="H198" s="84"/>
      <c r="I198" s="66"/>
      <c r="J198" s="84"/>
      <c r="K198" s="73"/>
    </row>
    <row r="199" spans="1:11" ht="60.75" customHeight="1" x14ac:dyDescent="0.3">
      <c r="A199" s="116"/>
      <c r="B199" s="11"/>
      <c r="C199" s="11"/>
      <c r="D199" s="34"/>
      <c r="E199" s="98"/>
      <c r="F199" s="49"/>
      <c r="G199" s="66"/>
      <c r="H199" s="84"/>
      <c r="I199" s="66"/>
      <c r="J199" s="84"/>
      <c r="K199" s="73"/>
    </row>
    <row r="200" spans="1:11" ht="60.75" customHeight="1" x14ac:dyDescent="0.3">
      <c r="A200" s="116"/>
      <c r="B200" s="11"/>
      <c r="C200" s="11"/>
      <c r="D200" s="34"/>
      <c r="E200" s="98"/>
      <c r="F200" s="49"/>
      <c r="G200" s="66"/>
      <c r="H200" s="84"/>
      <c r="I200" s="66"/>
      <c r="J200" s="84"/>
      <c r="K200" s="73"/>
    </row>
    <row r="201" spans="1:11" ht="60.75" customHeight="1" x14ac:dyDescent="0.3">
      <c r="A201" s="116"/>
      <c r="B201" s="11"/>
      <c r="C201" s="11"/>
      <c r="D201" s="34"/>
      <c r="E201" s="98"/>
      <c r="F201" s="49"/>
      <c r="G201" s="66"/>
      <c r="H201" s="84"/>
      <c r="I201" s="66"/>
      <c r="J201" s="84"/>
      <c r="K201" s="73"/>
    </row>
    <row r="202" spans="1:11" ht="60.75" customHeight="1" x14ac:dyDescent="0.3">
      <c r="A202" s="116"/>
      <c r="B202" s="11"/>
      <c r="C202" s="11"/>
      <c r="D202" s="34"/>
      <c r="E202" s="98"/>
      <c r="F202" s="49"/>
      <c r="G202" s="66"/>
      <c r="H202" s="84"/>
      <c r="I202" s="66"/>
      <c r="J202" s="84"/>
      <c r="K202" s="73"/>
    </row>
    <row r="203" spans="1:11" ht="60.75" customHeight="1" x14ac:dyDescent="0.3">
      <c r="A203" s="116"/>
      <c r="B203" s="11"/>
      <c r="C203" s="11"/>
      <c r="D203" s="34"/>
      <c r="E203" s="98"/>
      <c r="F203" s="49"/>
      <c r="G203" s="66"/>
      <c r="H203" s="84"/>
      <c r="I203" s="66"/>
      <c r="J203" s="84"/>
      <c r="K203" s="73"/>
    </row>
    <row r="204" spans="1:11" ht="60.75" customHeight="1" x14ac:dyDescent="0.3">
      <c r="A204" s="116"/>
      <c r="B204" s="11"/>
      <c r="C204" s="11"/>
      <c r="D204" s="34"/>
      <c r="E204" s="98"/>
      <c r="F204" s="49"/>
      <c r="G204" s="66"/>
      <c r="H204" s="84"/>
      <c r="I204" s="66"/>
      <c r="J204" s="84"/>
      <c r="K204" s="73"/>
    </row>
    <row r="205" spans="1:11" ht="60.75" customHeight="1" x14ac:dyDescent="0.3">
      <c r="A205" s="116"/>
      <c r="B205" s="11"/>
      <c r="C205" s="11"/>
      <c r="D205" s="34"/>
      <c r="E205" s="98"/>
      <c r="F205" s="49"/>
      <c r="G205" s="66"/>
      <c r="H205" s="84"/>
      <c r="I205" s="66"/>
      <c r="J205" s="84"/>
      <c r="K205" s="73"/>
    </row>
    <row r="206" spans="1:11" ht="60.75" customHeight="1" x14ac:dyDescent="0.3">
      <c r="A206" s="116"/>
      <c r="B206" s="11"/>
      <c r="C206" s="11"/>
      <c r="D206" s="34"/>
      <c r="E206" s="98"/>
      <c r="F206" s="49"/>
      <c r="G206" s="66"/>
      <c r="H206" s="84"/>
      <c r="I206" s="66"/>
      <c r="J206" s="84"/>
      <c r="K206" s="73"/>
    </row>
    <row r="207" spans="1:11" ht="60.75" customHeight="1" x14ac:dyDescent="0.3">
      <c r="A207" s="116"/>
      <c r="B207" s="11"/>
      <c r="C207" s="11"/>
      <c r="D207" s="34"/>
      <c r="E207" s="98"/>
      <c r="F207" s="49"/>
      <c r="G207" s="66"/>
      <c r="H207" s="84"/>
      <c r="I207" s="66"/>
      <c r="J207" s="84"/>
      <c r="K207" s="73"/>
    </row>
    <row r="208" spans="1:11" ht="60.75" customHeight="1" x14ac:dyDescent="0.3">
      <c r="A208" s="116"/>
      <c r="B208" s="11"/>
      <c r="C208" s="11"/>
      <c r="D208" s="34"/>
      <c r="E208" s="98"/>
      <c r="F208" s="49"/>
      <c r="G208" s="66"/>
      <c r="H208" s="84"/>
      <c r="I208" s="66"/>
      <c r="J208" s="84"/>
      <c r="K208" s="73"/>
    </row>
    <row r="209" spans="1:11" ht="60.75" customHeight="1" x14ac:dyDescent="0.3">
      <c r="A209" s="116"/>
      <c r="B209" s="11"/>
      <c r="C209" s="11"/>
      <c r="D209" s="34"/>
      <c r="E209" s="98"/>
      <c r="F209" s="49"/>
      <c r="G209" s="66"/>
      <c r="H209" s="84"/>
      <c r="I209" s="66"/>
      <c r="J209" s="84"/>
      <c r="K209" s="73"/>
    </row>
    <row r="210" spans="1:11" ht="60.75" customHeight="1" x14ac:dyDescent="0.3">
      <c r="A210" s="116"/>
      <c r="B210" s="11"/>
      <c r="C210" s="11"/>
      <c r="D210" s="34"/>
      <c r="E210" s="98"/>
      <c r="F210" s="49"/>
      <c r="G210" s="66"/>
      <c r="H210" s="84"/>
      <c r="I210" s="66"/>
      <c r="J210" s="84"/>
      <c r="K210" s="73"/>
    </row>
    <row r="211" spans="1:11" ht="60.75" customHeight="1" x14ac:dyDescent="0.3">
      <c r="A211" s="116"/>
      <c r="B211" s="11"/>
      <c r="C211" s="11"/>
      <c r="D211" s="34"/>
      <c r="E211" s="98"/>
      <c r="F211" s="49"/>
      <c r="G211" s="66"/>
      <c r="H211" s="84"/>
      <c r="I211" s="66"/>
      <c r="J211" s="84"/>
      <c r="K211" s="73"/>
    </row>
    <row r="212" spans="1:11" ht="60.75" customHeight="1" x14ac:dyDescent="0.3">
      <c r="A212" s="116"/>
      <c r="B212" s="11"/>
      <c r="C212" s="11"/>
      <c r="D212" s="34"/>
      <c r="E212" s="98"/>
      <c r="F212" s="49"/>
      <c r="G212" s="66"/>
      <c r="H212" s="84"/>
      <c r="I212" s="66"/>
      <c r="J212" s="84"/>
      <c r="K212" s="73"/>
    </row>
    <row r="213" spans="1:11" ht="60.75" customHeight="1" x14ac:dyDescent="0.3">
      <c r="A213" s="116"/>
      <c r="B213" s="11"/>
      <c r="C213" s="11"/>
      <c r="D213" s="34"/>
      <c r="E213" s="98"/>
      <c r="F213" s="49"/>
      <c r="G213" s="66"/>
      <c r="H213" s="84"/>
      <c r="I213" s="66"/>
      <c r="J213" s="84"/>
      <c r="K213" s="73"/>
    </row>
    <row r="214" spans="1:11" ht="60.75" customHeight="1" x14ac:dyDescent="0.3">
      <c r="A214" s="116"/>
      <c r="B214" s="11"/>
      <c r="C214" s="11"/>
      <c r="D214" s="34"/>
      <c r="E214" s="98"/>
      <c r="F214" s="49"/>
      <c r="G214" s="66"/>
      <c r="H214" s="84"/>
      <c r="I214" s="66"/>
      <c r="J214" s="84"/>
      <c r="K214" s="73"/>
    </row>
    <row r="215" spans="1:11" ht="60.75" customHeight="1" x14ac:dyDescent="0.3">
      <c r="A215" s="116"/>
      <c r="B215" s="11"/>
      <c r="C215" s="11"/>
      <c r="D215" s="34"/>
      <c r="E215" s="98"/>
      <c r="F215" s="49"/>
      <c r="G215" s="66"/>
      <c r="H215" s="84"/>
      <c r="I215" s="66"/>
      <c r="J215" s="84"/>
      <c r="K215" s="73"/>
    </row>
    <row r="216" spans="1:11" ht="60.75" customHeight="1" x14ac:dyDescent="0.3">
      <c r="A216" s="116"/>
      <c r="B216" s="11"/>
      <c r="C216" s="11"/>
      <c r="D216" s="34"/>
      <c r="E216" s="98"/>
      <c r="F216" s="49"/>
      <c r="G216" s="66"/>
      <c r="H216" s="84"/>
      <c r="I216" s="66"/>
      <c r="J216" s="84"/>
      <c r="K216" s="73"/>
    </row>
    <row r="217" spans="1:11" ht="60.75" customHeight="1" x14ac:dyDescent="0.3">
      <c r="A217" s="116"/>
      <c r="B217" s="11"/>
      <c r="C217" s="11"/>
      <c r="D217" s="34"/>
      <c r="E217" s="98"/>
      <c r="F217" s="49"/>
      <c r="G217" s="66"/>
      <c r="H217" s="84"/>
      <c r="I217" s="66"/>
      <c r="J217" s="84"/>
      <c r="K217" s="73"/>
    </row>
    <row r="218" spans="1:11" ht="60.75" customHeight="1" x14ac:dyDescent="0.3">
      <c r="A218" s="116"/>
      <c r="B218" s="11"/>
      <c r="C218" s="11"/>
      <c r="D218" s="34"/>
      <c r="E218" s="98"/>
      <c r="F218" s="49"/>
      <c r="G218" s="66"/>
      <c r="H218" s="84"/>
      <c r="I218" s="66"/>
      <c r="J218" s="84"/>
      <c r="K218" s="73"/>
    </row>
    <row r="219" spans="1:11" ht="60.75" customHeight="1" x14ac:dyDescent="0.3">
      <c r="A219" s="116"/>
      <c r="B219" s="11"/>
      <c r="C219" s="11"/>
      <c r="D219" s="34"/>
      <c r="E219" s="98"/>
      <c r="F219" s="49"/>
      <c r="G219" s="66"/>
      <c r="H219" s="84"/>
      <c r="I219" s="66"/>
      <c r="J219" s="84"/>
      <c r="K219" s="73"/>
    </row>
    <row r="220" spans="1:11" ht="60.75" customHeight="1" x14ac:dyDescent="0.3">
      <c r="A220" s="116"/>
      <c r="B220" s="11"/>
      <c r="C220" s="11"/>
      <c r="D220" s="34"/>
      <c r="E220" s="98"/>
      <c r="F220" s="49"/>
      <c r="G220" s="66"/>
      <c r="H220" s="84"/>
      <c r="I220" s="66"/>
      <c r="J220" s="84"/>
      <c r="K220" s="73"/>
    </row>
    <row r="221" spans="1:11" ht="60.75" customHeight="1" x14ac:dyDescent="0.3">
      <c r="A221" s="116"/>
      <c r="B221" s="11"/>
      <c r="C221" s="11"/>
      <c r="D221" s="34"/>
      <c r="E221" s="98"/>
      <c r="F221" s="49"/>
      <c r="G221" s="66"/>
      <c r="H221" s="84"/>
      <c r="I221" s="66"/>
      <c r="J221" s="84"/>
      <c r="K221" s="73"/>
    </row>
    <row r="222" spans="1:11" ht="60.75" customHeight="1" x14ac:dyDescent="0.3">
      <c r="A222" s="116"/>
      <c r="B222" s="11"/>
      <c r="C222" s="11"/>
      <c r="D222" s="34"/>
      <c r="E222" s="98"/>
      <c r="F222" s="49"/>
      <c r="G222" s="66"/>
      <c r="H222" s="84"/>
      <c r="I222" s="66"/>
      <c r="J222" s="84"/>
      <c r="K222" s="73"/>
    </row>
    <row r="223" spans="1:11" ht="60.75" customHeight="1" x14ac:dyDescent="0.3">
      <c r="A223" s="116"/>
      <c r="B223" s="11"/>
      <c r="C223" s="11"/>
      <c r="D223" s="34"/>
      <c r="E223" s="98"/>
      <c r="F223" s="49"/>
      <c r="G223" s="66"/>
      <c r="H223" s="84"/>
      <c r="I223" s="66"/>
      <c r="J223" s="84"/>
      <c r="K223" s="73"/>
    </row>
    <row r="224" spans="1:11" ht="60.75" customHeight="1" x14ac:dyDescent="0.3">
      <c r="A224" s="116"/>
      <c r="B224" s="11"/>
      <c r="C224" s="11"/>
      <c r="D224" s="34"/>
      <c r="E224" s="98"/>
      <c r="F224" s="49"/>
      <c r="G224" s="66"/>
      <c r="H224" s="84"/>
      <c r="I224" s="66"/>
      <c r="J224" s="84"/>
      <c r="K224" s="73"/>
    </row>
    <row r="225" spans="1:11" ht="60.75" customHeight="1" x14ac:dyDescent="0.3">
      <c r="A225" s="116"/>
      <c r="B225" s="11"/>
      <c r="C225" s="11"/>
      <c r="D225" s="34"/>
      <c r="E225" s="98"/>
      <c r="F225" s="49"/>
      <c r="G225" s="66"/>
      <c r="H225" s="84"/>
      <c r="I225" s="66"/>
      <c r="J225" s="84"/>
      <c r="K225" s="73"/>
    </row>
    <row r="226" spans="1:11" ht="60.75" customHeight="1" x14ac:dyDescent="0.3">
      <c r="A226" s="116"/>
      <c r="B226" s="11"/>
      <c r="C226" s="11"/>
      <c r="D226" s="34"/>
      <c r="E226" s="98"/>
      <c r="F226" s="49"/>
      <c r="G226" s="66"/>
      <c r="H226" s="84"/>
      <c r="I226" s="66"/>
      <c r="J226" s="84"/>
      <c r="K226" s="73"/>
    </row>
    <row r="227" spans="1:11" ht="60.75" customHeight="1" x14ac:dyDescent="0.3">
      <c r="A227" s="116"/>
      <c r="B227" s="11"/>
      <c r="C227" s="11"/>
      <c r="D227" s="34"/>
      <c r="E227" s="98"/>
      <c r="F227" s="49"/>
      <c r="G227" s="66"/>
      <c r="H227" s="84"/>
      <c r="I227" s="66"/>
      <c r="J227" s="84"/>
      <c r="K227" s="73"/>
    </row>
    <row r="228" spans="1:11" ht="60.75" customHeight="1" x14ac:dyDescent="0.3">
      <c r="A228" s="116"/>
      <c r="B228" s="11"/>
      <c r="C228" s="11"/>
      <c r="D228" s="34"/>
      <c r="E228" s="98"/>
      <c r="F228" s="49"/>
      <c r="G228" s="66"/>
      <c r="H228" s="84"/>
      <c r="I228" s="66"/>
      <c r="J228" s="84"/>
      <c r="K228" s="73"/>
    </row>
    <row r="229" spans="1:11" ht="60.75" customHeight="1" x14ac:dyDescent="0.3">
      <c r="A229" s="116"/>
      <c r="B229" s="11"/>
      <c r="C229" s="11"/>
      <c r="D229" s="34"/>
      <c r="E229" s="98"/>
      <c r="F229" s="49"/>
      <c r="G229" s="66"/>
      <c r="H229" s="84"/>
      <c r="I229" s="66"/>
      <c r="J229" s="84"/>
      <c r="K229" s="73"/>
    </row>
    <row r="230" spans="1:11" ht="60.75" customHeight="1" x14ac:dyDescent="0.3">
      <c r="A230" s="116"/>
      <c r="B230" s="11"/>
      <c r="C230" s="11"/>
      <c r="D230" s="34"/>
      <c r="E230" s="98"/>
      <c r="F230" s="49"/>
      <c r="G230" s="66"/>
      <c r="H230" s="84"/>
      <c r="I230" s="66"/>
      <c r="J230" s="84"/>
      <c r="K230" s="73"/>
    </row>
    <row r="231" spans="1:11" ht="60.75" customHeight="1" x14ac:dyDescent="0.3">
      <c r="A231" s="116"/>
      <c r="B231" s="11"/>
      <c r="C231" s="11"/>
      <c r="D231" s="34"/>
      <c r="E231" s="98"/>
      <c r="F231" s="49"/>
      <c r="G231" s="66"/>
      <c r="H231" s="84"/>
      <c r="I231" s="66"/>
      <c r="J231" s="84"/>
      <c r="K231" s="73"/>
    </row>
    <row r="232" spans="1:11" ht="60.75" customHeight="1" x14ac:dyDescent="0.3">
      <c r="A232" s="116"/>
      <c r="B232" s="11"/>
      <c r="C232" s="11"/>
      <c r="D232" s="34"/>
      <c r="E232" s="98"/>
      <c r="F232" s="49"/>
      <c r="G232" s="66"/>
      <c r="H232" s="84"/>
      <c r="I232" s="66"/>
      <c r="J232" s="84"/>
      <c r="K232" s="73"/>
    </row>
    <row r="233" spans="1:11" ht="60.75" customHeight="1" x14ac:dyDescent="0.3">
      <c r="A233" s="116"/>
      <c r="B233" s="11"/>
      <c r="C233" s="11"/>
      <c r="D233" s="34"/>
      <c r="E233" s="98"/>
      <c r="F233" s="49"/>
      <c r="G233" s="66"/>
      <c r="H233" s="84"/>
      <c r="I233" s="66"/>
      <c r="J233" s="84"/>
      <c r="K233" s="73"/>
    </row>
    <row r="234" spans="1:11" ht="60.75" customHeight="1" x14ac:dyDescent="0.3">
      <c r="A234" s="116"/>
      <c r="B234" s="11"/>
      <c r="C234" s="11"/>
      <c r="D234" s="34"/>
      <c r="E234" s="98"/>
      <c r="F234" s="49"/>
      <c r="G234" s="66"/>
      <c r="H234" s="84"/>
      <c r="I234" s="66"/>
      <c r="J234" s="84"/>
      <c r="K234" s="73"/>
    </row>
    <row r="235" spans="1:11" ht="60.75" customHeight="1" x14ac:dyDescent="0.3">
      <c r="A235" s="116"/>
      <c r="B235" s="11"/>
      <c r="C235" s="11"/>
      <c r="D235" s="34"/>
      <c r="E235" s="98"/>
      <c r="F235" s="49"/>
      <c r="G235" s="66"/>
      <c r="H235" s="84"/>
      <c r="I235" s="66"/>
      <c r="J235" s="84"/>
      <c r="K235" s="73"/>
    </row>
    <row r="236" spans="1:11" ht="60.75" customHeight="1" x14ac:dyDescent="0.3">
      <c r="A236" s="116"/>
      <c r="B236" s="11"/>
      <c r="C236" s="11"/>
      <c r="D236" s="34"/>
      <c r="E236" s="98"/>
      <c r="F236" s="49"/>
      <c r="G236" s="66"/>
      <c r="H236" s="84"/>
      <c r="I236" s="66"/>
      <c r="J236" s="84"/>
      <c r="K236" s="73"/>
    </row>
    <row r="237" spans="1:11" ht="60.75" customHeight="1" x14ac:dyDescent="0.3">
      <c r="A237" s="116"/>
      <c r="B237" s="11"/>
      <c r="C237" s="11"/>
      <c r="D237" s="34"/>
      <c r="E237" s="98"/>
      <c r="F237" s="49"/>
      <c r="G237" s="66"/>
      <c r="H237" s="84"/>
      <c r="I237" s="66"/>
      <c r="J237" s="84"/>
      <c r="K237" s="73"/>
    </row>
    <row r="238" spans="1:11" ht="60.75" customHeight="1" x14ac:dyDescent="0.3">
      <c r="A238" s="116"/>
      <c r="B238" s="11"/>
      <c r="C238" s="11"/>
      <c r="D238" s="34"/>
      <c r="E238" s="98"/>
      <c r="F238" s="49"/>
      <c r="G238" s="66"/>
      <c r="H238" s="84"/>
      <c r="I238" s="66"/>
      <c r="J238" s="84"/>
      <c r="K238" s="73"/>
    </row>
    <row r="239" spans="1:11" ht="60.75" customHeight="1" x14ac:dyDescent="0.3">
      <c r="A239" s="116"/>
      <c r="B239" s="11"/>
      <c r="C239" s="11"/>
      <c r="D239" s="34"/>
      <c r="E239" s="98"/>
      <c r="F239" s="49"/>
      <c r="G239" s="66"/>
      <c r="H239" s="84"/>
      <c r="I239" s="66"/>
      <c r="J239" s="84"/>
      <c r="K239" s="73"/>
    </row>
    <row r="240" spans="1:11" ht="60.75" customHeight="1" x14ac:dyDescent="0.3">
      <c r="A240" s="116"/>
      <c r="B240" s="11"/>
      <c r="C240" s="11"/>
      <c r="D240" s="34"/>
      <c r="E240" s="98"/>
      <c r="F240" s="49"/>
      <c r="G240" s="66"/>
      <c r="H240" s="84"/>
      <c r="I240" s="66"/>
      <c r="J240" s="84"/>
      <c r="K240" s="73"/>
    </row>
    <row r="241" spans="1:11" ht="60.75" customHeight="1" x14ac:dyDescent="0.3">
      <c r="A241" s="116"/>
      <c r="B241" s="11"/>
      <c r="C241" s="11"/>
      <c r="D241" s="34"/>
      <c r="E241" s="98"/>
      <c r="F241" s="49"/>
      <c r="G241" s="66"/>
      <c r="H241" s="84"/>
      <c r="I241" s="66"/>
      <c r="J241" s="84"/>
      <c r="K241" s="73"/>
    </row>
    <row r="242" spans="1:11" ht="60.75" customHeight="1" x14ac:dyDescent="0.3">
      <c r="A242" s="116"/>
      <c r="B242" s="11"/>
      <c r="C242" s="11"/>
      <c r="D242" s="34"/>
      <c r="E242" s="98"/>
      <c r="F242" s="49"/>
      <c r="G242" s="66"/>
      <c r="H242" s="84"/>
      <c r="I242" s="66"/>
      <c r="J242" s="84"/>
      <c r="K242" s="73"/>
    </row>
    <row r="243" spans="1:11" ht="60.75" customHeight="1" x14ac:dyDescent="0.3">
      <c r="A243" s="116"/>
      <c r="B243" s="11"/>
      <c r="C243" s="11"/>
      <c r="D243" s="34"/>
      <c r="E243" s="98"/>
      <c r="F243" s="49"/>
      <c r="G243" s="66"/>
      <c r="H243" s="84"/>
      <c r="I243" s="66"/>
      <c r="J243" s="84"/>
      <c r="K243" s="73"/>
    </row>
    <row r="244" spans="1:11" x14ac:dyDescent="0.3">
      <c r="A244" s="116"/>
      <c r="B244" s="11"/>
      <c r="C244" s="11"/>
      <c r="D244" s="34"/>
      <c r="E244" s="98"/>
      <c r="F244" s="49"/>
      <c r="G244" s="66"/>
      <c r="H244" s="84"/>
      <c r="I244" s="66"/>
      <c r="J244" s="84"/>
      <c r="K244" s="73"/>
    </row>
    <row r="245" spans="1:11" x14ac:dyDescent="0.3">
      <c r="A245" s="116"/>
      <c r="B245" s="11"/>
      <c r="C245" s="11"/>
      <c r="D245" s="34"/>
      <c r="E245" s="98"/>
      <c r="F245" s="49"/>
      <c r="G245" s="66"/>
      <c r="H245" s="84"/>
      <c r="I245" s="66"/>
      <c r="J245" s="84"/>
      <c r="K245" s="73"/>
    </row>
    <row r="246" spans="1:11" x14ac:dyDescent="0.3">
      <c r="A246" s="116"/>
      <c r="B246" s="11"/>
      <c r="C246" s="11"/>
      <c r="D246" s="34"/>
      <c r="E246" s="98"/>
      <c r="F246" s="49"/>
      <c r="G246" s="66"/>
      <c r="H246" s="84"/>
      <c r="I246" s="66"/>
      <c r="J246" s="84"/>
      <c r="K246" s="73"/>
    </row>
    <row r="247" spans="1:11" x14ac:dyDescent="0.3">
      <c r="A247" s="116"/>
      <c r="B247" s="11"/>
      <c r="C247" s="11"/>
      <c r="D247" s="34"/>
      <c r="E247" s="98"/>
      <c r="F247" s="49"/>
      <c r="G247" s="66"/>
      <c r="H247" s="84"/>
      <c r="I247" s="66"/>
      <c r="J247" s="84"/>
      <c r="K247" s="73"/>
    </row>
    <row r="248" spans="1:11" x14ac:dyDescent="0.3">
      <c r="A248" s="116"/>
      <c r="B248" s="11"/>
      <c r="C248" s="11"/>
      <c r="D248" s="34"/>
      <c r="E248" s="98"/>
      <c r="F248" s="49"/>
      <c r="G248" s="66"/>
      <c r="H248" s="84"/>
      <c r="I248" s="66"/>
      <c r="J248" s="84"/>
      <c r="K248" s="73"/>
    </row>
    <row r="249" spans="1:11" x14ac:dyDescent="0.3">
      <c r="A249" s="116"/>
      <c r="B249" s="11"/>
      <c r="C249" s="11"/>
      <c r="D249" s="34"/>
      <c r="E249" s="98"/>
      <c r="F249" s="49"/>
      <c r="G249" s="66"/>
      <c r="H249" s="84"/>
      <c r="I249" s="66"/>
      <c r="J249" s="84"/>
      <c r="K249" s="73"/>
    </row>
    <row r="250" spans="1:11" x14ac:dyDescent="0.3">
      <c r="A250" s="116"/>
      <c r="B250" s="11"/>
      <c r="C250" s="11"/>
      <c r="D250" s="34"/>
      <c r="E250" s="98"/>
      <c r="F250" s="49"/>
      <c r="G250" s="66"/>
      <c r="H250" s="84"/>
      <c r="I250" s="66"/>
      <c r="J250" s="84"/>
      <c r="K250" s="73"/>
    </row>
    <row r="251" spans="1:11" x14ac:dyDescent="0.3">
      <c r="A251" s="116"/>
      <c r="B251" s="11"/>
      <c r="C251" s="11"/>
      <c r="D251" s="34"/>
      <c r="E251" s="98"/>
      <c r="F251" s="49"/>
      <c r="G251" s="66"/>
      <c r="H251" s="84"/>
      <c r="I251" s="66"/>
      <c r="J251" s="84"/>
      <c r="K251" s="73"/>
    </row>
    <row r="252" spans="1:11" x14ac:dyDescent="0.3">
      <c r="A252" s="116"/>
      <c r="B252" s="11"/>
      <c r="C252" s="11"/>
      <c r="D252" s="34"/>
      <c r="E252" s="98"/>
      <c r="F252" s="49"/>
      <c r="G252" s="66"/>
      <c r="H252" s="84"/>
      <c r="I252" s="66"/>
      <c r="J252" s="84"/>
      <c r="K252" s="73"/>
    </row>
    <row r="253" spans="1:11" x14ac:dyDescent="0.3">
      <c r="A253" s="116"/>
      <c r="B253" s="11"/>
      <c r="C253" s="11"/>
      <c r="D253" s="34"/>
      <c r="E253" s="98"/>
      <c r="F253" s="49"/>
      <c r="G253" s="66"/>
      <c r="H253" s="84"/>
      <c r="I253" s="66"/>
      <c r="J253" s="84"/>
      <c r="K253" s="73"/>
    </row>
    <row r="254" spans="1:11" x14ac:dyDescent="0.3">
      <c r="A254" s="116"/>
      <c r="B254" s="11"/>
      <c r="C254" s="11"/>
      <c r="D254" s="34"/>
      <c r="E254" s="98"/>
      <c r="F254" s="49"/>
      <c r="G254" s="66"/>
      <c r="H254" s="84"/>
      <c r="I254" s="66"/>
      <c r="J254" s="84"/>
      <c r="K254" s="73"/>
    </row>
    <row r="255" spans="1:11" x14ac:dyDescent="0.3">
      <c r="A255" s="116"/>
      <c r="B255" s="11"/>
      <c r="C255" s="11"/>
      <c r="D255" s="34"/>
      <c r="E255" s="98"/>
      <c r="F255" s="49"/>
      <c r="G255" s="66"/>
      <c r="H255" s="84"/>
      <c r="I255" s="66"/>
      <c r="J255" s="84"/>
      <c r="K255" s="73"/>
    </row>
    <row r="256" spans="1:11" x14ac:dyDescent="0.3">
      <c r="A256" s="116"/>
      <c r="B256" s="11"/>
      <c r="C256" s="11"/>
      <c r="D256" s="34"/>
      <c r="E256" s="98"/>
      <c r="F256" s="49"/>
      <c r="G256" s="66"/>
      <c r="H256" s="84"/>
      <c r="I256" s="66"/>
      <c r="J256" s="84"/>
      <c r="K256" s="73"/>
    </row>
    <row r="257" spans="1:11" x14ac:dyDescent="0.3">
      <c r="A257" s="116"/>
      <c r="B257" s="11"/>
      <c r="C257" s="11"/>
      <c r="D257" s="34"/>
      <c r="E257" s="98"/>
      <c r="F257" s="49"/>
      <c r="G257" s="66"/>
      <c r="H257" s="84"/>
      <c r="I257" s="66"/>
      <c r="J257" s="84"/>
      <c r="K257" s="73"/>
    </row>
    <row r="258" spans="1:11" x14ac:dyDescent="0.3">
      <c r="A258" s="116"/>
      <c r="B258" s="11"/>
      <c r="C258" s="11"/>
      <c r="D258" s="34"/>
      <c r="E258" s="98"/>
      <c r="F258" s="49"/>
      <c r="G258" s="66"/>
      <c r="H258" s="84"/>
      <c r="I258" s="66"/>
      <c r="J258" s="84"/>
      <c r="K258" s="73"/>
    </row>
    <row r="259" spans="1:11" x14ac:dyDescent="0.3">
      <c r="A259" s="116"/>
      <c r="B259" s="11"/>
      <c r="C259" s="11"/>
      <c r="D259" s="34"/>
      <c r="E259" s="98"/>
      <c r="F259" s="49"/>
      <c r="G259" s="66"/>
      <c r="H259" s="84"/>
      <c r="I259" s="66"/>
      <c r="J259" s="84"/>
      <c r="K259" s="73"/>
    </row>
    <row r="260" spans="1:11" x14ac:dyDescent="0.3">
      <c r="A260" s="116"/>
      <c r="B260" s="11"/>
      <c r="C260" s="11"/>
      <c r="D260" s="34"/>
      <c r="E260" s="98"/>
      <c r="F260" s="49"/>
      <c r="G260" s="66"/>
      <c r="H260" s="84"/>
      <c r="I260" s="66"/>
      <c r="J260" s="84"/>
      <c r="K260" s="73"/>
    </row>
    <row r="261" spans="1:11" x14ac:dyDescent="0.3">
      <c r="A261" s="116"/>
      <c r="B261" s="11"/>
      <c r="C261" s="11"/>
      <c r="D261" s="34"/>
      <c r="E261" s="98"/>
      <c r="F261" s="49"/>
      <c r="G261" s="66"/>
      <c r="H261" s="84"/>
      <c r="I261" s="66"/>
      <c r="J261" s="84"/>
      <c r="K261" s="73"/>
    </row>
    <row r="262" spans="1:11" x14ac:dyDescent="0.3">
      <c r="A262" s="116"/>
      <c r="B262" s="11"/>
      <c r="C262" s="11"/>
      <c r="D262" s="34"/>
      <c r="E262" s="98"/>
      <c r="F262" s="49"/>
      <c r="G262" s="66"/>
      <c r="H262" s="84"/>
      <c r="I262" s="66"/>
      <c r="J262" s="84"/>
      <c r="K262" s="73"/>
    </row>
    <row r="263" spans="1:11" x14ac:dyDescent="0.3">
      <c r="A263" s="116"/>
      <c r="B263" s="11"/>
      <c r="C263" s="11"/>
      <c r="D263" s="34"/>
      <c r="E263" s="98"/>
      <c r="F263" s="49"/>
      <c r="G263" s="66"/>
      <c r="H263" s="84"/>
      <c r="I263" s="66"/>
      <c r="J263" s="84"/>
      <c r="K263" s="73"/>
    </row>
    <row r="264" spans="1:11" x14ac:dyDescent="0.3">
      <c r="A264" s="116"/>
      <c r="B264" s="11"/>
      <c r="C264" s="11"/>
      <c r="D264" s="34"/>
      <c r="E264" s="98"/>
      <c r="F264" s="49"/>
      <c r="G264" s="66"/>
      <c r="H264" s="84"/>
      <c r="I264" s="66"/>
      <c r="J264" s="84"/>
      <c r="K264" s="73"/>
    </row>
    <row r="265" spans="1:11" x14ac:dyDescent="0.3">
      <c r="A265" s="116"/>
      <c r="B265" s="11"/>
      <c r="C265" s="11"/>
      <c r="D265" s="34"/>
      <c r="E265" s="98"/>
      <c r="F265" s="49"/>
      <c r="G265" s="66"/>
      <c r="H265" s="84"/>
      <c r="I265" s="66"/>
      <c r="J265" s="84"/>
      <c r="K265" s="73"/>
    </row>
    <row r="266" spans="1:11" x14ac:dyDescent="0.3">
      <c r="A266" s="116"/>
      <c r="B266" s="11"/>
      <c r="C266" s="11"/>
      <c r="D266" s="34"/>
      <c r="E266" s="98"/>
      <c r="F266" s="49"/>
      <c r="G266" s="66"/>
      <c r="H266" s="84"/>
      <c r="I266" s="66"/>
      <c r="J266" s="84"/>
      <c r="K266" s="73"/>
    </row>
    <row r="267" spans="1:11" x14ac:dyDescent="0.3">
      <c r="A267" s="116"/>
      <c r="B267" s="11"/>
      <c r="C267" s="11"/>
      <c r="D267" s="34"/>
      <c r="E267" s="98"/>
      <c r="F267" s="49"/>
      <c r="G267" s="66"/>
      <c r="H267" s="84"/>
      <c r="I267" s="66"/>
      <c r="J267" s="84"/>
      <c r="K267" s="73"/>
    </row>
    <row r="268" spans="1:11" x14ac:dyDescent="0.3">
      <c r="A268" s="116"/>
      <c r="B268" s="11"/>
      <c r="C268" s="11"/>
      <c r="D268" s="34"/>
      <c r="E268" s="98"/>
      <c r="F268" s="49"/>
      <c r="G268" s="66"/>
      <c r="H268" s="84"/>
      <c r="I268" s="66"/>
      <c r="J268" s="84"/>
      <c r="K268" s="73"/>
    </row>
    <row r="269" spans="1:11" x14ac:dyDescent="0.3">
      <c r="A269" s="116"/>
      <c r="B269" s="11"/>
      <c r="C269" s="11"/>
      <c r="D269" s="34"/>
      <c r="E269" s="98"/>
      <c r="F269" s="49"/>
      <c r="G269" s="66"/>
      <c r="H269" s="84"/>
      <c r="I269" s="66"/>
      <c r="J269" s="84"/>
      <c r="K269" s="73"/>
    </row>
    <row r="270" spans="1:11" x14ac:dyDescent="0.3">
      <c r="A270" s="116"/>
      <c r="B270" s="11"/>
      <c r="C270" s="11"/>
      <c r="D270" s="34"/>
      <c r="E270" s="98"/>
      <c r="F270" s="49"/>
      <c r="G270" s="66"/>
      <c r="H270" s="84"/>
      <c r="I270" s="66"/>
      <c r="J270" s="84"/>
      <c r="K270" s="73"/>
    </row>
    <row r="271" spans="1:11" x14ac:dyDescent="0.3">
      <c r="A271" s="116"/>
      <c r="B271" s="11"/>
      <c r="C271" s="11"/>
      <c r="D271" s="34"/>
      <c r="E271" s="98"/>
      <c r="F271" s="49"/>
      <c r="G271" s="66"/>
      <c r="H271" s="84"/>
      <c r="I271" s="66"/>
      <c r="J271" s="84"/>
      <c r="K271" s="73"/>
    </row>
    <row r="272" spans="1:11" x14ac:dyDescent="0.3">
      <c r="A272" s="116"/>
      <c r="B272" s="11"/>
      <c r="C272" s="11"/>
      <c r="D272" s="34"/>
      <c r="E272" s="98"/>
      <c r="F272" s="49"/>
      <c r="G272" s="66"/>
      <c r="H272" s="84"/>
      <c r="I272" s="66"/>
      <c r="J272" s="84"/>
      <c r="K272" s="73"/>
    </row>
    <row r="273" spans="1:11" x14ac:dyDescent="0.3">
      <c r="A273" s="116"/>
      <c r="B273" s="11"/>
      <c r="C273" s="11"/>
      <c r="D273" s="34"/>
      <c r="E273" s="98"/>
      <c r="F273" s="49"/>
      <c r="G273" s="66"/>
      <c r="H273" s="84"/>
      <c r="I273" s="66"/>
      <c r="J273" s="84"/>
      <c r="K273" s="73"/>
    </row>
    <row r="274" spans="1:11" x14ac:dyDescent="0.3">
      <c r="A274" s="116"/>
      <c r="B274" s="11"/>
      <c r="C274" s="11"/>
      <c r="D274" s="34"/>
      <c r="E274" s="98"/>
      <c r="F274" s="49"/>
      <c r="G274" s="66"/>
      <c r="H274" s="84"/>
      <c r="I274" s="66"/>
      <c r="J274" s="84"/>
      <c r="K274" s="73"/>
    </row>
    <row r="275" spans="1:11" x14ac:dyDescent="0.3">
      <c r="A275" s="116"/>
      <c r="B275" s="11"/>
      <c r="C275" s="11"/>
      <c r="D275" s="34"/>
      <c r="E275" s="98"/>
      <c r="F275" s="49"/>
      <c r="G275" s="66"/>
      <c r="H275" s="84"/>
      <c r="I275" s="66"/>
      <c r="J275" s="84"/>
      <c r="K275" s="73"/>
    </row>
    <row r="276" spans="1:11" x14ac:dyDescent="0.3">
      <c r="A276" s="116"/>
      <c r="B276" s="11"/>
      <c r="C276" s="11"/>
      <c r="D276" s="34"/>
      <c r="E276" s="98"/>
      <c r="F276" s="49"/>
      <c r="G276" s="66"/>
      <c r="H276" s="84"/>
      <c r="I276" s="66"/>
      <c r="J276" s="84"/>
      <c r="K276" s="73"/>
    </row>
    <row r="277" spans="1:11" x14ac:dyDescent="0.3">
      <c r="A277" s="116"/>
      <c r="B277" s="11"/>
      <c r="C277" s="11"/>
      <c r="D277" s="34"/>
      <c r="E277" s="98"/>
      <c r="F277" s="49"/>
      <c r="G277" s="66"/>
      <c r="H277" s="84"/>
      <c r="I277" s="66"/>
      <c r="J277" s="84"/>
      <c r="K277" s="73"/>
    </row>
    <row r="278" spans="1:11" x14ac:dyDescent="0.3">
      <c r="A278" s="116"/>
      <c r="B278" s="11"/>
      <c r="C278" s="11"/>
      <c r="D278" s="34"/>
      <c r="E278" s="98"/>
      <c r="F278" s="49"/>
      <c r="G278" s="66"/>
      <c r="H278" s="84"/>
      <c r="I278" s="66"/>
      <c r="J278" s="84"/>
      <c r="K278" s="73"/>
    </row>
    <row r="279" spans="1:11" x14ac:dyDescent="0.3">
      <c r="A279" s="116"/>
      <c r="B279" s="11"/>
      <c r="C279" s="11"/>
      <c r="D279" s="34"/>
      <c r="E279" s="98"/>
      <c r="F279" s="49"/>
      <c r="G279" s="66"/>
      <c r="H279" s="84"/>
      <c r="I279" s="66"/>
      <c r="J279" s="84"/>
      <c r="K279" s="73"/>
    </row>
    <row r="280" spans="1:11" x14ac:dyDescent="0.3">
      <c r="A280" s="116"/>
      <c r="B280" s="11"/>
      <c r="C280" s="11"/>
      <c r="D280" s="34"/>
      <c r="E280" s="98"/>
      <c r="F280" s="49"/>
      <c r="G280" s="66"/>
      <c r="H280" s="84"/>
      <c r="I280" s="66"/>
      <c r="J280" s="84"/>
      <c r="K280" s="73"/>
    </row>
    <row r="281" spans="1:11" x14ac:dyDescent="0.3">
      <c r="A281" s="116"/>
      <c r="B281" s="11"/>
      <c r="C281" s="11"/>
      <c r="D281" s="34"/>
      <c r="E281" s="98"/>
      <c r="F281" s="49"/>
      <c r="G281" s="66"/>
      <c r="H281" s="84"/>
      <c r="I281" s="66"/>
      <c r="J281" s="84"/>
      <c r="K281" s="73"/>
    </row>
    <row r="282" spans="1:11" x14ac:dyDescent="0.3">
      <c r="A282" s="116"/>
      <c r="B282" s="11"/>
      <c r="C282" s="11"/>
      <c r="D282" s="34"/>
      <c r="E282" s="98"/>
      <c r="F282" s="49"/>
      <c r="G282" s="66"/>
      <c r="H282" s="84"/>
      <c r="I282" s="66"/>
      <c r="J282" s="84"/>
      <c r="K282" s="73"/>
    </row>
    <row r="283" spans="1:11" x14ac:dyDescent="0.3">
      <c r="A283" s="116"/>
      <c r="B283" s="11"/>
      <c r="C283" s="11"/>
      <c r="D283" s="34"/>
      <c r="E283" s="98"/>
      <c r="F283" s="49"/>
      <c r="G283" s="66"/>
      <c r="H283" s="84"/>
      <c r="I283" s="66"/>
      <c r="J283" s="84"/>
      <c r="K283" s="73"/>
    </row>
    <row r="284" spans="1:11" x14ac:dyDescent="0.3">
      <c r="A284" s="116"/>
      <c r="B284" s="11"/>
      <c r="C284" s="11"/>
      <c r="D284" s="34"/>
      <c r="E284" s="98"/>
      <c r="F284" s="49"/>
      <c r="G284" s="66"/>
      <c r="H284" s="84"/>
      <c r="I284" s="66"/>
      <c r="J284" s="84"/>
      <c r="K284" s="73"/>
    </row>
    <row r="285" spans="1:11" x14ac:dyDescent="0.3">
      <c r="A285" s="116"/>
      <c r="B285" s="11"/>
      <c r="C285" s="11"/>
      <c r="D285" s="34"/>
      <c r="E285" s="98"/>
      <c r="F285" s="49"/>
      <c r="G285" s="66"/>
      <c r="H285" s="84"/>
      <c r="I285" s="66"/>
      <c r="J285" s="84"/>
      <c r="K285" s="73"/>
    </row>
    <row r="286" spans="1:11" x14ac:dyDescent="0.3">
      <c r="A286" s="116"/>
      <c r="B286" s="11"/>
      <c r="C286" s="11"/>
      <c r="D286" s="34"/>
      <c r="E286" s="98"/>
      <c r="F286" s="49"/>
      <c r="G286" s="66"/>
      <c r="H286" s="84"/>
      <c r="I286" s="66"/>
      <c r="J286" s="84"/>
      <c r="K286" s="73"/>
    </row>
    <row r="287" spans="1:11" x14ac:dyDescent="0.3">
      <c r="A287" s="116"/>
      <c r="B287" s="11"/>
      <c r="C287" s="11"/>
      <c r="D287" s="34"/>
      <c r="E287" s="98"/>
      <c r="F287" s="49"/>
      <c r="G287" s="66"/>
      <c r="H287" s="84"/>
      <c r="I287" s="66"/>
      <c r="J287" s="84"/>
      <c r="K287" s="73"/>
    </row>
    <row r="288" spans="1:11" x14ac:dyDescent="0.3">
      <c r="A288" s="116"/>
      <c r="B288" s="11"/>
      <c r="C288" s="11"/>
      <c r="D288" s="34"/>
      <c r="E288" s="98"/>
      <c r="F288" s="49"/>
      <c r="G288" s="66"/>
      <c r="H288" s="84"/>
      <c r="I288" s="66"/>
      <c r="J288" s="84"/>
      <c r="K288" s="73"/>
    </row>
    <row r="289" spans="1:11" x14ac:dyDescent="0.3">
      <c r="A289" s="116"/>
      <c r="B289" s="11"/>
      <c r="C289" s="11"/>
      <c r="D289" s="34"/>
      <c r="E289" s="98"/>
      <c r="F289" s="49"/>
      <c r="G289" s="66"/>
      <c r="H289" s="84"/>
      <c r="I289" s="66"/>
      <c r="J289" s="84"/>
      <c r="K289" s="73"/>
    </row>
    <row r="290" spans="1:11" x14ac:dyDescent="0.3">
      <c r="A290" s="116"/>
      <c r="B290" s="11"/>
      <c r="C290" s="11"/>
      <c r="D290" s="34"/>
      <c r="E290" s="98"/>
      <c r="F290" s="49"/>
      <c r="G290" s="66"/>
      <c r="H290" s="84"/>
      <c r="I290" s="66"/>
      <c r="J290" s="84"/>
      <c r="K290" s="73"/>
    </row>
    <row r="291" spans="1:11" x14ac:dyDescent="0.3">
      <c r="A291" s="116"/>
      <c r="B291" s="11"/>
      <c r="C291" s="11"/>
      <c r="D291" s="34"/>
      <c r="E291" s="98"/>
      <c r="F291" s="49"/>
      <c r="G291" s="66"/>
      <c r="H291" s="84"/>
      <c r="I291" s="66"/>
      <c r="J291" s="84"/>
      <c r="K291" s="73"/>
    </row>
    <row r="292" spans="1:11" x14ac:dyDescent="0.3">
      <c r="A292" s="116"/>
      <c r="B292" s="11"/>
      <c r="C292" s="11"/>
      <c r="D292" s="34"/>
      <c r="E292" s="98"/>
      <c r="F292" s="49"/>
      <c r="G292" s="66"/>
      <c r="H292" s="84"/>
      <c r="I292" s="66"/>
      <c r="J292" s="84"/>
      <c r="K292" s="73"/>
    </row>
    <row r="293" spans="1:11" x14ac:dyDescent="0.3">
      <c r="A293" s="116"/>
      <c r="B293" s="11"/>
      <c r="C293" s="11"/>
      <c r="D293" s="34"/>
      <c r="E293" s="98"/>
      <c r="F293" s="49"/>
      <c r="G293" s="66"/>
      <c r="H293" s="84"/>
      <c r="I293" s="66"/>
      <c r="J293" s="84"/>
      <c r="K293" s="73"/>
    </row>
    <row r="294" spans="1:11" x14ac:dyDescent="0.3">
      <c r="A294" s="116"/>
      <c r="B294" s="11"/>
      <c r="C294" s="11"/>
      <c r="D294" s="34"/>
      <c r="E294" s="98"/>
      <c r="F294" s="49"/>
      <c r="G294" s="66"/>
      <c r="H294" s="84"/>
      <c r="I294" s="66"/>
      <c r="J294" s="84"/>
      <c r="K294" s="73"/>
    </row>
    <row r="295" spans="1:11" x14ac:dyDescent="0.3">
      <c r="A295" s="116"/>
      <c r="B295" s="11"/>
      <c r="C295" s="11"/>
      <c r="D295" s="34"/>
      <c r="E295" s="98"/>
      <c r="F295" s="49"/>
      <c r="G295" s="66"/>
      <c r="H295" s="84"/>
      <c r="I295" s="66"/>
      <c r="J295" s="84"/>
      <c r="K295" s="73"/>
    </row>
    <row r="296" spans="1:11" x14ac:dyDescent="0.3">
      <c r="A296" s="116"/>
      <c r="B296" s="11"/>
      <c r="C296" s="11"/>
      <c r="D296" s="34"/>
      <c r="E296" s="98"/>
      <c r="F296" s="49"/>
      <c r="G296" s="66"/>
      <c r="H296" s="84"/>
      <c r="I296" s="66"/>
      <c r="J296" s="84"/>
      <c r="K296" s="73"/>
    </row>
    <row r="297" spans="1:11" x14ac:dyDescent="0.3">
      <c r="A297" s="116"/>
      <c r="B297" s="11"/>
      <c r="C297" s="11"/>
      <c r="D297" s="34"/>
      <c r="E297" s="98"/>
      <c r="F297" s="49"/>
      <c r="G297" s="66"/>
      <c r="H297" s="84"/>
      <c r="I297" s="66"/>
      <c r="J297" s="84"/>
      <c r="K297" s="73"/>
    </row>
    <row r="298" spans="1:11" x14ac:dyDescent="0.3">
      <c r="A298" s="116"/>
      <c r="B298" s="11"/>
      <c r="C298" s="11"/>
      <c r="D298" s="34"/>
      <c r="E298" s="98"/>
      <c r="F298" s="49"/>
      <c r="G298" s="66"/>
      <c r="H298" s="84"/>
      <c r="I298" s="66"/>
      <c r="J298" s="84"/>
      <c r="K298" s="73"/>
    </row>
    <row r="299" spans="1:11" x14ac:dyDescent="0.3">
      <c r="A299" s="116"/>
      <c r="B299" s="11"/>
      <c r="C299" s="11"/>
      <c r="D299" s="34"/>
      <c r="E299" s="98"/>
      <c r="F299" s="49"/>
      <c r="G299" s="66"/>
      <c r="H299" s="84"/>
      <c r="I299" s="66"/>
      <c r="J299" s="84"/>
      <c r="K299" s="73"/>
    </row>
    <row r="300" spans="1:11" x14ac:dyDescent="0.3">
      <c r="A300" s="116"/>
      <c r="B300" s="11"/>
      <c r="C300" s="11"/>
      <c r="D300" s="34"/>
      <c r="E300" s="98"/>
      <c r="F300" s="49"/>
      <c r="G300" s="66"/>
      <c r="H300" s="84"/>
      <c r="I300" s="66"/>
      <c r="J300" s="84"/>
      <c r="K300" s="73"/>
    </row>
    <row r="301" spans="1:11" x14ac:dyDescent="0.3">
      <c r="A301" s="116"/>
      <c r="B301" s="11"/>
      <c r="C301" s="11"/>
      <c r="D301" s="34"/>
      <c r="E301" s="98"/>
      <c r="F301" s="49"/>
      <c r="G301" s="66"/>
      <c r="H301" s="84"/>
      <c r="I301" s="66"/>
      <c r="J301" s="84"/>
      <c r="K301" s="73"/>
    </row>
    <row r="302" spans="1:11" x14ac:dyDescent="0.3">
      <c r="A302" s="116"/>
      <c r="B302" s="11"/>
      <c r="C302" s="11"/>
      <c r="D302" s="34"/>
      <c r="E302" s="98"/>
      <c r="F302" s="49"/>
      <c r="G302" s="66"/>
      <c r="H302" s="84"/>
      <c r="I302" s="66"/>
      <c r="J302" s="84"/>
      <c r="K302" s="73"/>
    </row>
    <row r="303" spans="1:11" x14ac:dyDescent="0.3">
      <c r="A303" s="116"/>
      <c r="B303" s="11"/>
      <c r="C303" s="11"/>
      <c r="D303" s="34"/>
      <c r="E303" s="98"/>
      <c r="F303" s="49"/>
      <c r="G303" s="66"/>
      <c r="H303" s="84"/>
      <c r="I303" s="66"/>
      <c r="J303" s="84"/>
      <c r="K303" s="73"/>
    </row>
    <row r="304" spans="1:11" x14ac:dyDescent="0.3">
      <c r="A304" s="116"/>
      <c r="B304" s="11"/>
      <c r="C304" s="11"/>
      <c r="D304" s="34"/>
      <c r="E304" s="98"/>
      <c r="F304" s="49"/>
      <c r="G304" s="66"/>
      <c r="H304" s="84"/>
      <c r="I304" s="66"/>
      <c r="J304" s="84"/>
      <c r="K304" s="73"/>
    </row>
    <row r="305" spans="1:11" x14ac:dyDescent="0.3">
      <c r="A305" s="116"/>
      <c r="B305" s="11"/>
      <c r="C305" s="11"/>
      <c r="D305" s="34"/>
      <c r="E305" s="98"/>
      <c r="F305" s="49"/>
      <c r="G305" s="66"/>
      <c r="H305" s="84"/>
      <c r="I305" s="66"/>
      <c r="J305" s="84"/>
      <c r="K305" s="73"/>
    </row>
    <row r="306" spans="1:11" x14ac:dyDescent="0.3">
      <c r="A306" s="116"/>
      <c r="B306" s="11"/>
      <c r="C306" s="11"/>
      <c r="D306" s="34"/>
      <c r="E306" s="98"/>
      <c r="F306" s="49"/>
      <c r="G306" s="66"/>
      <c r="H306" s="84"/>
      <c r="I306" s="66"/>
      <c r="J306" s="84"/>
      <c r="K306" s="73"/>
    </row>
    <row r="307" spans="1:11" x14ac:dyDescent="0.3">
      <c r="A307" s="116"/>
      <c r="B307" s="11"/>
      <c r="C307" s="11"/>
      <c r="D307" s="34"/>
      <c r="E307" s="98"/>
      <c r="F307" s="49"/>
      <c r="G307" s="66"/>
      <c r="H307" s="84"/>
      <c r="I307" s="66"/>
      <c r="J307" s="84"/>
      <c r="K307" s="73"/>
    </row>
    <row r="308" spans="1:11" x14ac:dyDescent="0.3">
      <c r="A308" s="116"/>
      <c r="B308" s="11"/>
      <c r="C308" s="11"/>
      <c r="D308" s="34"/>
      <c r="E308" s="98"/>
      <c r="F308" s="49"/>
      <c r="G308" s="66"/>
      <c r="H308" s="84"/>
      <c r="I308" s="66"/>
      <c r="J308" s="84"/>
      <c r="K308" s="73"/>
    </row>
    <row r="309" spans="1:11" x14ac:dyDescent="0.3">
      <c r="A309" s="116"/>
      <c r="B309" s="11"/>
      <c r="C309" s="11"/>
      <c r="D309" s="34"/>
      <c r="E309" s="98"/>
      <c r="F309" s="49"/>
      <c r="G309" s="66"/>
      <c r="H309" s="84"/>
      <c r="I309" s="66"/>
      <c r="J309" s="84"/>
      <c r="K309" s="73"/>
    </row>
    <row r="310" spans="1:11" x14ac:dyDescent="0.3">
      <c r="A310" s="116"/>
      <c r="B310" s="11"/>
      <c r="C310" s="11"/>
      <c r="D310" s="34"/>
      <c r="E310" s="98"/>
      <c r="F310" s="49"/>
      <c r="G310" s="66"/>
      <c r="H310" s="84"/>
      <c r="I310" s="66"/>
      <c r="J310" s="84"/>
      <c r="K310" s="73"/>
    </row>
    <row r="311" spans="1:11" x14ac:dyDescent="0.3">
      <c r="A311" s="116"/>
      <c r="B311" s="11"/>
      <c r="C311" s="11"/>
      <c r="D311" s="34"/>
      <c r="E311" s="98"/>
      <c r="F311" s="49"/>
      <c r="G311" s="66"/>
      <c r="H311" s="84"/>
      <c r="I311" s="66"/>
      <c r="J311" s="84"/>
      <c r="K311" s="73"/>
    </row>
    <row r="312" spans="1:11" x14ac:dyDescent="0.3">
      <c r="A312" s="116"/>
      <c r="B312" s="11"/>
      <c r="C312" s="11"/>
      <c r="D312" s="34"/>
      <c r="E312" s="98"/>
      <c r="F312" s="49"/>
      <c r="G312" s="66"/>
      <c r="H312" s="84"/>
      <c r="I312" s="66"/>
      <c r="J312" s="84"/>
      <c r="K312" s="73"/>
    </row>
    <row r="313" spans="1:11" x14ac:dyDescent="0.3">
      <c r="A313" s="116"/>
      <c r="B313" s="11"/>
      <c r="C313" s="11"/>
      <c r="D313" s="34"/>
      <c r="E313" s="98"/>
      <c r="F313" s="49"/>
      <c r="G313" s="66"/>
      <c r="H313" s="84"/>
      <c r="I313" s="66"/>
      <c r="J313" s="84"/>
      <c r="K313" s="73"/>
    </row>
    <row r="314" spans="1:11" x14ac:dyDescent="0.3">
      <c r="A314" s="116"/>
      <c r="B314" s="11"/>
      <c r="C314" s="11"/>
      <c r="D314" s="34"/>
      <c r="E314" s="98"/>
      <c r="F314" s="49"/>
      <c r="G314" s="66"/>
      <c r="H314" s="84"/>
      <c r="I314" s="66"/>
      <c r="J314" s="84"/>
      <c r="K314" s="73"/>
    </row>
    <row r="315" spans="1:11" x14ac:dyDescent="0.3">
      <c r="A315" s="116"/>
      <c r="B315" s="11"/>
      <c r="C315" s="11"/>
      <c r="D315" s="34"/>
      <c r="E315" s="98"/>
      <c r="F315" s="49"/>
      <c r="G315" s="66"/>
      <c r="H315" s="84"/>
      <c r="I315" s="66"/>
      <c r="J315" s="84"/>
      <c r="K315" s="73"/>
    </row>
    <row r="316" spans="1:11" x14ac:dyDescent="0.3">
      <c r="A316" s="116"/>
      <c r="B316" s="11"/>
      <c r="C316" s="11"/>
      <c r="D316" s="34"/>
      <c r="E316" s="98"/>
      <c r="F316" s="49"/>
      <c r="G316" s="66"/>
      <c r="H316" s="84"/>
      <c r="I316" s="66"/>
      <c r="J316" s="84"/>
      <c r="K316" s="73"/>
    </row>
    <row r="317" spans="1:11" x14ac:dyDescent="0.3">
      <c r="A317" s="116"/>
      <c r="B317" s="11"/>
      <c r="C317" s="11"/>
      <c r="D317" s="34"/>
      <c r="E317" s="98"/>
      <c r="F317" s="49"/>
      <c r="G317" s="66"/>
      <c r="H317" s="84"/>
      <c r="I317" s="66"/>
      <c r="J317" s="84"/>
      <c r="K317" s="73"/>
    </row>
    <row r="318" spans="1:11" x14ac:dyDescent="0.3">
      <c r="A318" s="116"/>
      <c r="B318" s="11"/>
      <c r="C318" s="11"/>
      <c r="D318" s="34"/>
      <c r="E318" s="98"/>
      <c r="F318" s="49"/>
      <c r="G318" s="66"/>
      <c r="H318" s="84"/>
      <c r="I318" s="66"/>
      <c r="J318" s="84"/>
      <c r="K318" s="73"/>
    </row>
    <row r="319" spans="1:11" x14ac:dyDescent="0.3">
      <c r="A319" s="116"/>
      <c r="B319" s="11"/>
      <c r="C319" s="11"/>
      <c r="D319" s="34"/>
      <c r="E319" s="98"/>
      <c r="F319" s="49"/>
      <c r="G319" s="66"/>
      <c r="H319" s="84"/>
      <c r="I319" s="66"/>
      <c r="J319" s="84"/>
      <c r="K319" s="73"/>
    </row>
    <row r="320" spans="1:11" x14ac:dyDescent="0.3">
      <c r="A320" s="116"/>
      <c r="B320" s="11"/>
      <c r="C320" s="11"/>
      <c r="D320" s="34"/>
      <c r="E320" s="98"/>
      <c r="F320" s="49"/>
      <c r="G320" s="66"/>
      <c r="H320" s="84"/>
      <c r="I320" s="66"/>
      <c r="J320" s="84"/>
      <c r="K320" s="73"/>
    </row>
    <row r="321" spans="1:11" x14ac:dyDescent="0.3">
      <c r="A321" s="116"/>
      <c r="B321" s="11"/>
      <c r="C321" s="11"/>
      <c r="D321" s="34"/>
      <c r="E321" s="98"/>
      <c r="F321" s="49"/>
      <c r="G321" s="66"/>
      <c r="H321" s="84"/>
      <c r="I321" s="66"/>
      <c r="J321" s="84"/>
      <c r="K321" s="73"/>
    </row>
    <row r="322" spans="1:11" x14ac:dyDescent="0.3">
      <c r="A322" s="116"/>
      <c r="B322" s="11"/>
      <c r="C322" s="11"/>
      <c r="D322" s="34"/>
      <c r="E322" s="98"/>
      <c r="F322" s="49"/>
      <c r="G322" s="66"/>
      <c r="H322" s="84"/>
      <c r="I322" s="66"/>
      <c r="J322" s="84"/>
      <c r="K322" s="73"/>
    </row>
    <row r="323" spans="1:11" x14ac:dyDescent="0.3">
      <c r="A323" s="116"/>
      <c r="B323" s="11"/>
      <c r="C323" s="11"/>
      <c r="D323" s="34"/>
      <c r="E323" s="98"/>
      <c r="F323" s="49"/>
      <c r="G323" s="66"/>
      <c r="H323" s="84"/>
      <c r="I323" s="66"/>
      <c r="J323" s="84"/>
      <c r="K323" s="73"/>
    </row>
    <row r="324" spans="1:11" x14ac:dyDescent="0.3">
      <c r="A324" s="116"/>
      <c r="B324" s="11"/>
      <c r="C324" s="11"/>
      <c r="D324" s="34"/>
      <c r="E324" s="98"/>
      <c r="F324" s="49"/>
      <c r="G324" s="66"/>
      <c r="H324" s="84"/>
      <c r="I324" s="66"/>
      <c r="J324" s="84"/>
      <c r="K324" s="73"/>
    </row>
    <row r="325" spans="1:11" x14ac:dyDescent="0.3">
      <c r="A325" s="116"/>
      <c r="B325" s="11"/>
      <c r="C325" s="11"/>
      <c r="D325" s="34"/>
      <c r="E325" s="98"/>
      <c r="F325" s="49"/>
      <c r="G325" s="66"/>
      <c r="H325" s="84"/>
      <c r="I325" s="66"/>
      <c r="J325" s="84"/>
      <c r="K325" s="73"/>
    </row>
    <row r="326" spans="1:11" x14ac:dyDescent="0.3">
      <c r="A326" s="116"/>
      <c r="B326" s="11"/>
      <c r="C326" s="11"/>
      <c r="D326" s="34"/>
      <c r="E326" s="98"/>
      <c r="F326" s="49"/>
      <c r="G326" s="66"/>
      <c r="H326" s="84"/>
      <c r="I326" s="66"/>
      <c r="J326" s="84"/>
      <c r="K326" s="73"/>
    </row>
    <row r="327" spans="1:11" x14ac:dyDescent="0.3">
      <c r="A327" s="116"/>
      <c r="B327" s="11"/>
      <c r="C327" s="11"/>
      <c r="D327" s="34"/>
      <c r="E327" s="98"/>
      <c r="F327" s="49"/>
      <c r="G327" s="66"/>
      <c r="H327" s="84"/>
      <c r="I327" s="66"/>
      <c r="J327" s="84"/>
      <c r="K327" s="73"/>
    </row>
    <row r="328" spans="1:11" x14ac:dyDescent="0.3">
      <c r="A328" s="116"/>
      <c r="B328" s="11"/>
      <c r="C328" s="11"/>
      <c r="D328" s="34"/>
      <c r="E328" s="98"/>
      <c r="F328" s="49"/>
      <c r="G328" s="66"/>
      <c r="H328" s="84"/>
      <c r="I328" s="66"/>
      <c r="J328" s="84"/>
      <c r="K328" s="73"/>
    </row>
    <row r="329" spans="1:11" x14ac:dyDescent="0.3">
      <c r="A329" s="116"/>
      <c r="B329" s="11"/>
      <c r="C329" s="11"/>
      <c r="D329" s="34"/>
      <c r="E329" s="98"/>
      <c r="F329" s="49"/>
      <c r="G329" s="66"/>
      <c r="H329" s="84"/>
      <c r="I329" s="66"/>
      <c r="J329" s="84"/>
      <c r="K329" s="73"/>
    </row>
    <row r="330" spans="1:11" x14ac:dyDescent="0.3">
      <c r="A330" s="116"/>
      <c r="B330" s="11"/>
      <c r="C330" s="11"/>
      <c r="D330" s="34"/>
      <c r="E330" s="98"/>
      <c r="F330" s="49"/>
      <c r="G330" s="66"/>
      <c r="H330" s="84"/>
      <c r="I330" s="66"/>
      <c r="J330" s="84"/>
      <c r="K330" s="73"/>
    </row>
    <row r="331" spans="1:11" x14ac:dyDescent="0.3">
      <c r="A331" s="116"/>
      <c r="B331" s="11"/>
      <c r="C331" s="11"/>
      <c r="D331" s="34"/>
      <c r="E331" s="98"/>
      <c r="F331" s="49"/>
      <c r="G331" s="66"/>
      <c r="H331" s="84"/>
      <c r="I331" s="66"/>
      <c r="J331" s="84"/>
      <c r="K331" s="73"/>
    </row>
    <row r="332" spans="1:11" x14ac:dyDescent="0.3">
      <c r="A332" s="116"/>
      <c r="B332" s="11"/>
      <c r="C332" s="11"/>
      <c r="D332" s="34"/>
      <c r="E332" s="98"/>
      <c r="F332" s="49"/>
      <c r="G332" s="66"/>
      <c r="H332" s="84"/>
      <c r="I332" s="66"/>
      <c r="J332" s="84"/>
      <c r="K332" s="73"/>
    </row>
    <row r="333" spans="1:11" x14ac:dyDescent="0.3">
      <c r="A333" s="116"/>
      <c r="B333" s="11"/>
      <c r="C333" s="11"/>
      <c r="D333" s="34"/>
      <c r="E333" s="98"/>
      <c r="F333" s="49"/>
      <c r="G333" s="66"/>
      <c r="H333" s="84"/>
      <c r="I333" s="66"/>
      <c r="J333" s="84"/>
      <c r="K333" s="73"/>
    </row>
    <row r="334" spans="1:11" x14ac:dyDescent="0.3">
      <c r="A334" s="116"/>
      <c r="B334" s="11"/>
      <c r="C334" s="11"/>
      <c r="D334" s="34"/>
      <c r="E334" s="98"/>
      <c r="F334" s="49"/>
      <c r="G334" s="66"/>
      <c r="H334" s="84"/>
      <c r="I334" s="66"/>
      <c r="J334" s="84"/>
      <c r="K334" s="73"/>
    </row>
    <row r="335" spans="1:11" x14ac:dyDescent="0.3">
      <c r="A335" s="116"/>
      <c r="B335" s="11"/>
      <c r="C335" s="11"/>
      <c r="D335" s="34"/>
      <c r="E335" s="98"/>
      <c r="F335" s="49"/>
      <c r="G335" s="66"/>
      <c r="H335" s="84"/>
      <c r="I335" s="66"/>
      <c r="J335" s="84"/>
      <c r="K335" s="73"/>
    </row>
    <row r="336" spans="1:11" x14ac:dyDescent="0.3">
      <c r="A336" s="116"/>
      <c r="B336" s="11"/>
      <c r="C336" s="11"/>
      <c r="D336" s="34"/>
      <c r="E336" s="98"/>
      <c r="F336" s="49"/>
      <c r="G336" s="66"/>
      <c r="H336" s="84"/>
      <c r="I336" s="66"/>
      <c r="J336" s="84"/>
      <c r="K336" s="73"/>
    </row>
    <row r="337" spans="1:11" x14ac:dyDescent="0.3">
      <c r="A337" s="116"/>
      <c r="B337" s="11"/>
      <c r="C337" s="11"/>
      <c r="D337" s="34"/>
      <c r="E337" s="98"/>
      <c r="F337" s="49"/>
      <c r="G337" s="66"/>
      <c r="H337" s="84"/>
      <c r="I337" s="66"/>
      <c r="J337" s="84"/>
      <c r="K337" s="73"/>
    </row>
    <row r="338" spans="1:11" x14ac:dyDescent="0.3">
      <c r="A338" s="116"/>
      <c r="B338" s="11"/>
      <c r="C338" s="11"/>
      <c r="D338" s="34"/>
      <c r="E338" s="98"/>
      <c r="F338" s="49"/>
      <c r="G338" s="66"/>
      <c r="H338" s="84"/>
      <c r="I338" s="66"/>
      <c r="J338" s="84"/>
      <c r="K338" s="73"/>
    </row>
    <row r="339" spans="1:11" x14ac:dyDescent="0.3">
      <c r="A339" s="116"/>
      <c r="B339" s="11"/>
      <c r="C339" s="11"/>
      <c r="D339" s="34"/>
      <c r="E339" s="98"/>
      <c r="F339" s="49"/>
      <c r="G339" s="66"/>
      <c r="H339" s="84"/>
      <c r="I339" s="66"/>
      <c r="J339" s="84"/>
      <c r="K339" s="73"/>
    </row>
    <row r="340" spans="1:11" x14ac:dyDescent="0.3">
      <c r="A340" s="116"/>
      <c r="B340" s="11"/>
      <c r="C340" s="11"/>
      <c r="D340" s="34"/>
      <c r="E340" s="98"/>
      <c r="F340" s="49"/>
      <c r="G340" s="66"/>
      <c r="H340" s="84"/>
      <c r="I340" s="66"/>
      <c r="J340" s="84"/>
      <c r="K340" s="73"/>
    </row>
    <row r="341" spans="1:11" x14ac:dyDescent="0.3">
      <c r="A341" s="116"/>
      <c r="B341" s="11"/>
      <c r="C341" s="11"/>
      <c r="D341" s="34"/>
      <c r="E341" s="98"/>
      <c r="F341" s="49"/>
      <c r="G341" s="66"/>
      <c r="H341" s="84"/>
      <c r="I341" s="66"/>
      <c r="J341" s="84"/>
      <c r="K341" s="73"/>
    </row>
    <row r="342" spans="1:11" x14ac:dyDescent="0.3">
      <c r="A342" s="116"/>
      <c r="B342" s="11"/>
      <c r="C342" s="11"/>
      <c r="D342" s="34"/>
      <c r="E342" s="98"/>
      <c r="F342" s="49"/>
      <c r="G342" s="66"/>
      <c r="H342" s="84"/>
      <c r="I342" s="66"/>
      <c r="J342" s="84"/>
      <c r="K342" s="73"/>
    </row>
    <row r="343" spans="1:11" x14ac:dyDescent="0.3">
      <c r="A343" s="116"/>
      <c r="B343" s="11"/>
      <c r="C343" s="11"/>
      <c r="D343" s="34"/>
      <c r="E343" s="98"/>
      <c r="F343" s="49"/>
      <c r="G343" s="66"/>
      <c r="H343" s="84"/>
      <c r="I343" s="66"/>
      <c r="J343" s="84"/>
      <c r="K343" s="73"/>
    </row>
    <row r="344" spans="1:11" x14ac:dyDescent="0.3">
      <c r="A344" s="116"/>
      <c r="B344" s="11"/>
      <c r="C344" s="11"/>
      <c r="D344" s="34"/>
      <c r="E344" s="98"/>
      <c r="F344" s="49"/>
      <c r="G344" s="66"/>
      <c r="H344" s="84"/>
      <c r="I344" s="66"/>
      <c r="J344" s="84"/>
      <c r="K344" s="73"/>
    </row>
    <row r="345" spans="1:11" x14ac:dyDescent="0.3">
      <c r="A345" s="116"/>
      <c r="B345" s="11"/>
      <c r="C345" s="11"/>
      <c r="D345" s="34"/>
      <c r="E345" s="98"/>
      <c r="F345" s="49"/>
      <c r="G345" s="66"/>
      <c r="H345" s="84"/>
      <c r="I345" s="66"/>
      <c r="J345" s="84"/>
      <c r="K345" s="73"/>
    </row>
    <row r="346" spans="1:11" x14ac:dyDescent="0.3">
      <c r="A346" s="116"/>
      <c r="B346" s="11"/>
      <c r="C346" s="11"/>
      <c r="D346" s="34"/>
      <c r="E346" s="98"/>
      <c r="F346" s="49"/>
      <c r="G346" s="66"/>
      <c r="H346" s="84"/>
      <c r="I346" s="66"/>
      <c r="J346" s="84"/>
      <c r="K346" s="73"/>
    </row>
    <row r="347" spans="1:11" x14ac:dyDescent="0.3">
      <c r="A347" s="116"/>
      <c r="B347" s="11"/>
      <c r="C347" s="11"/>
      <c r="D347" s="34"/>
      <c r="E347" s="98"/>
      <c r="F347" s="49"/>
      <c r="G347" s="66"/>
      <c r="H347" s="84"/>
      <c r="I347" s="66"/>
      <c r="J347" s="84"/>
      <c r="K347" s="73"/>
    </row>
    <row r="348" spans="1:11" x14ac:dyDescent="0.3">
      <c r="A348" s="116"/>
      <c r="B348" s="11"/>
      <c r="C348" s="11"/>
      <c r="D348" s="34"/>
      <c r="E348" s="98"/>
      <c r="F348" s="49"/>
      <c r="G348" s="66"/>
      <c r="H348" s="84"/>
      <c r="I348" s="66"/>
      <c r="J348" s="84"/>
      <c r="K348" s="73"/>
    </row>
    <row r="349" spans="1:11" x14ac:dyDescent="0.3">
      <c r="A349" s="116"/>
      <c r="B349" s="11"/>
      <c r="C349" s="11"/>
      <c r="D349" s="34"/>
      <c r="E349" s="98"/>
      <c r="F349" s="49"/>
      <c r="G349" s="66"/>
      <c r="H349" s="84"/>
      <c r="I349" s="66"/>
      <c r="J349" s="84"/>
      <c r="K349" s="73"/>
    </row>
    <row r="350" spans="1:11" x14ac:dyDescent="0.3">
      <c r="A350" s="116"/>
      <c r="B350" s="11"/>
      <c r="C350" s="11"/>
      <c r="D350" s="34"/>
      <c r="E350" s="98"/>
      <c r="F350" s="49"/>
      <c r="G350" s="66"/>
      <c r="H350" s="84"/>
      <c r="I350" s="66"/>
      <c r="J350" s="84"/>
      <c r="K350" s="73"/>
    </row>
    <row r="351" spans="1:11" x14ac:dyDescent="0.3">
      <c r="A351" s="116"/>
      <c r="B351" s="11"/>
      <c r="C351" s="11"/>
      <c r="D351" s="34"/>
      <c r="E351" s="98"/>
      <c r="F351" s="49"/>
      <c r="G351" s="66"/>
      <c r="H351" s="84"/>
      <c r="I351" s="66"/>
      <c r="J351" s="84"/>
      <c r="K351" s="73"/>
    </row>
    <row r="352" spans="1:11" x14ac:dyDescent="0.3">
      <c r="A352" s="116"/>
      <c r="B352" s="11"/>
      <c r="C352" s="11"/>
      <c r="D352" s="34"/>
      <c r="E352" s="98"/>
      <c r="F352" s="49"/>
      <c r="G352" s="66"/>
      <c r="H352" s="84"/>
      <c r="I352" s="66"/>
      <c r="J352" s="84"/>
      <c r="K352" s="73"/>
    </row>
    <row r="353" spans="1:11" x14ac:dyDescent="0.3">
      <c r="A353" s="116"/>
      <c r="B353" s="11"/>
      <c r="C353" s="11"/>
      <c r="D353" s="34"/>
      <c r="E353" s="98"/>
      <c r="F353" s="49"/>
      <c r="G353" s="66"/>
      <c r="H353" s="84"/>
      <c r="I353" s="66"/>
      <c r="J353" s="84"/>
      <c r="K353" s="73"/>
    </row>
    <row r="354" spans="1:11" x14ac:dyDescent="0.3">
      <c r="A354" s="116"/>
      <c r="B354" s="11"/>
      <c r="C354" s="11"/>
      <c r="D354" s="34"/>
      <c r="E354" s="98"/>
      <c r="F354" s="49"/>
      <c r="G354" s="66"/>
      <c r="H354" s="84"/>
      <c r="I354" s="66"/>
      <c r="J354" s="84"/>
      <c r="K354" s="73"/>
    </row>
    <row r="355" spans="1:11" x14ac:dyDescent="0.3">
      <c r="A355" s="116"/>
      <c r="B355" s="11"/>
      <c r="C355" s="11"/>
      <c r="D355" s="34"/>
      <c r="E355" s="98"/>
      <c r="F355" s="49"/>
      <c r="G355" s="66"/>
      <c r="H355" s="84"/>
      <c r="I355" s="66"/>
      <c r="J355" s="84"/>
      <c r="K355" s="73"/>
    </row>
    <row r="356" spans="1:11" x14ac:dyDescent="0.3">
      <c r="A356" s="116"/>
      <c r="B356" s="11"/>
      <c r="C356" s="11"/>
      <c r="D356" s="34"/>
      <c r="E356" s="98"/>
      <c r="F356" s="49"/>
      <c r="G356" s="66"/>
      <c r="H356" s="84"/>
      <c r="I356" s="66"/>
      <c r="J356" s="84"/>
      <c r="K356" s="73"/>
    </row>
    <row r="357" spans="1:11" x14ac:dyDescent="0.3">
      <c r="A357" s="116"/>
      <c r="B357" s="11"/>
      <c r="C357" s="11"/>
      <c r="D357" s="34"/>
      <c r="E357" s="98"/>
      <c r="F357" s="49"/>
      <c r="G357" s="66"/>
      <c r="H357" s="84"/>
      <c r="I357" s="66"/>
      <c r="J357" s="84"/>
      <c r="K357" s="73"/>
    </row>
    <row r="358" spans="1:11" x14ac:dyDescent="0.3">
      <c r="A358" s="116"/>
      <c r="B358" s="11"/>
      <c r="C358" s="11"/>
      <c r="D358" s="34"/>
      <c r="E358" s="98"/>
      <c r="F358" s="49"/>
      <c r="G358" s="66"/>
      <c r="H358" s="84"/>
      <c r="I358" s="66"/>
      <c r="J358" s="84"/>
      <c r="K358" s="73"/>
    </row>
    <row r="359" spans="1:11" x14ac:dyDescent="0.3">
      <c r="A359" s="116"/>
      <c r="B359" s="11"/>
      <c r="C359" s="11"/>
      <c r="D359" s="34"/>
      <c r="E359" s="98"/>
      <c r="F359" s="49"/>
      <c r="G359" s="66"/>
      <c r="H359" s="84"/>
      <c r="I359" s="66"/>
      <c r="J359" s="84"/>
      <c r="K359" s="73"/>
    </row>
    <row r="360" spans="1:11" x14ac:dyDescent="0.3">
      <c r="A360" s="116"/>
      <c r="B360" s="11"/>
      <c r="C360" s="11"/>
      <c r="D360" s="34"/>
      <c r="E360" s="98"/>
      <c r="F360" s="49"/>
      <c r="G360" s="66"/>
      <c r="H360" s="84"/>
      <c r="I360" s="66"/>
      <c r="J360" s="84"/>
      <c r="K360" s="73"/>
    </row>
    <row r="361" spans="1:11" x14ac:dyDescent="0.3">
      <c r="A361" s="116"/>
      <c r="B361" s="11"/>
      <c r="C361" s="11"/>
      <c r="D361" s="34"/>
      <c r="E361" s="98"/>
      <c r="F361" s="49"/>
      <c r="G361" s="66"/>
      <c r="H361" s="84"/>
      <c r="I361" s="66"/>
      <c r="J361" s="84"/>
      <c r="K361" s="73"/>
    </row>
    <row r="362" spans="1:11" x14ac:dyDescent="0.3">
      <c r="A362" s="116"/>
      <c r="B362" s="11"/>
      <c r="C362" s="11"/>
      <c r="D362" s="34"/>
      <c r="E362" s="98"/>
      <c r="F362" s="49"/>
      <c r="G362" s="66"/>
      <c r="H362" s="84"/>
      <c r="I362" s="66"/>
      <c r="J362" s="84"/>
      <c r="K362" s="73"/>
    </row>
    <row r="363" spans="1:11" x14ac:dyDescent="0.3">
      <c r="A363" s="116"/>
      <c r="B363" s="11"/>
      <c r="C363" s="11"/>
      <c r="D363" s="34"/>
      <c r="E363" s="98"/>
      <c r="F363" s="49"/>
      <c r="G363" s="66"/>
      <c r="H363" s="84"/>
      <c r="I363" s="66"/>
      <c r="J363" s="84"/>
      <c r="K363" s="73"/>
    </row>
    <row r="364" spans="1:11" x14ac:dyDescent="0.3">
      <c r="A364" s="116"/>
      <c r="B364" s="11"/>
      <c r="C364" s="11"/>
      <c r="D364" s="34"/>
      <c r="E364" s="98"/>
      <c r="F364" s="49"/>
      <c r="G364" s="66"/>
      <c r="H364" s="84"/>
      <c r="I364" s="66"/>
      <c r="J364" s="84"/>
      <c r="K364" s="73"/>
    </row>
    <row r="365" spans="1:11" x14ac:dyDescent="0.3">
      <c r="A365" s="116"/>
      <c r="B365" s="11"/>
      <c r="C365" s="11"/>
      <c r="D365" s="34"/>
      <c r="E365" s="98"/>
      <c r="F365" s="49"/>
      <c r="G365" s="66"/>
      <c r="H365" s="84"/>
      <c r="I365" s="66"/>
      <c r="J365" s="84"/>
      <c r="K365" s="73"/>
    </row>
    <row r="366" spans="1:11" x14ac:dyDescent="0.3">
      <c r="A366" s="116"/>
      <c r="B366" s="11"/>
      <c r="C366" s="11"/>
      <c r="D366" s="34"/>
      <c r="E366" s="98"/>
      <c r="F366" s="49"/>
      <c r="G366" s="66"/>
      <c r="H366" s="84"/>
      <c r="I366" s="66"/>
      <c r="J366" s="84"/>
      <c r="K366" s="73"/>
    </row>
    <row r="367" spans="1:11" x14ac:dyDescent="0.3">
      <c r="A367" s="116"/>
      <c r="B367" s="11"/>
      <c r="C367" s="11"/>
      <c r="D367" s="34"/>
      <c r="E367" s="98"/>
      <c r="F367" s="49"/>
      <c r="G367" s="66"/>
      <c r="H367" s="84"/>
      <c r="I367" s="66"/>
      <c r="J367" s="84"/>
      <c r="K367" s="73"/>
    </row>
    <row r="368" spans="1:11" x14ac:dyDescent="0.3">
      <c r="A368" s="116"/>
      <c r="B368" s="11"/>
      <c r="C368" s="11"/>
      <c r="D368" s="34"/>
      <c r="E368" s="98"/>
      <c r="F368" s="49"/>
      <c r="G368" s="66"/>
      <c r="H368" s="84"/>
      <c r="I368" s="66"/>
      <c r="J368" s="84"/>
      <c r="K368" s="73"/>
    </row>
    <row r="369" spans="1:11" x14ac:dyDescent="0.3">
      <c r="A369" s="116"/>
      <c r="B369" s="11"/>
      <c r="C369" s="11"/>
      <c r="D369" s="34"/>
      <c r="E369" s="98"/>
      <c r="F369" s="49"/>
      <c r="G369" s="66"/>
      <c r="H369" s="84"/>
      <c r="I369" s="66"/>
      <c r="J369" s="84"/>
      <c r="K369" s="73"/>
    </row>
    <row r="370" spans="1:11" x14ac:dyDescent="0.3">
      <c r="A370" s="116"/>
      <c r="B370" s="11"/>
      <c r="C370" s="11"/>
      <c r="D370" s="34"/>
      <c r="E370" s="98"/>
      <c r="F370" s="49"/>
      <c r="G370" s="66"/>
      <c r="H370" s="84"/>
      <c r="I370" s="66"/>
      <c r="J370" s="84"/>
      <c r="K370" s="73"/>
    </row>
    <row r="371" spans="1:11" x14ac:dyDescent="0.3">
      <c r="A371" s="116"/>
      <c r="B371" s="11"/>
      <c r="C371" s="11"/>
      <c r="D371" s="34"/>
      <c r="E371" s="98"/>
      <c r="F371" s="49"/>
      <c r="G371" s="66"/>
      <c r="H371" s="84"/>
      <c r="I371" s="66"/>
      <c r="J371" s="84"/>
      <c r="K371" s="73"/>
    </row>
    <row r="372" spans="1:11" x14ac:dyDescent="0.3">
      <c r="A372" s="116"/>
      <c r="B372" s="11"/>
      <c r="C372" s="11"/>
      <c r="D372" s="34"/>
      <c r="E372" s="98"/>
      <c r="F372" s="49"/>
      <c r="G372" s="66"/>
      <c r="H372" s="84"/>
      <c r="I372" s="66"/>
      <c r="J372" s="84"/>
      <c r="K372" s="73"/>
    </row>
    <row r="373" spans="1:11" x14ac:dyDescent="0.3">
      <c r="A373" s="116"/>
      <c r="B373" s="11"/>
      <c r="C373" s="11"/>
      <c r="D373" s="34"/>
      <c r="E373" s="98"/>
      <c r="F373" s="49"/>
      <c r="G373" s="66"/>
      <c r="H373" s="84"/>
      <c r="I373" s="66"/>
      <c r="J373" s="84"/>
      <c r="K373" s="73"/>
    </row>
    <row r="374" spans="1:11" x14ac:dyDescent="0.3">
      <c r="A374" s="116"/>
      <c r="B374" s="11"/>
      <c r="C374" s="11"/>
      <c r="D374" s="34"/>
      <c r="E374" s="98"/>
      <c r="F374" s="49"/>
      <c r="G374" s="66"/>
      <c r="H374" s="84"/>
      <c r="I374" s="66"/>
      <c r="J374" s="84"/>
      <c r="K374" s="73"/>
    </row>
    <row r="375" spans="1:11" x14ac:dyDescent="0.3">
      <c r="A375" s="116"/>
      <c r="B375" s="11"/>
      <c r="C375" s="11"/>
      <c r="D375" s="34"/>
      <c r="E375" s="98"/>
      <c r="F375" s="49"/>
      <c r="G375" s="66"/>
      <c r="H375" s="84"/>
      <c r="I375" s="66"/>
      <c r="J375" s="84"/>
      <c r="K375" s="73"/>
    </row>
    <row r="376" spans="1:11" x14ac:dyDescent="0.3">
      <c r="A376" s="116"/>
      <c r="B376" s="11"/>
      <c r="C376" s="11"/>
      <c r="D376" s="34"/>
      <c r="E376" s="98"/>
      <c r="F376" s="49"/>
      <c r="G376" s="66"/>
      <c r="H376" s="84"/>
      <c r="I376" s="66"/>
      <c r="J376" s="84"/>
      <c r="K376" s="73"/>
    </row>
    <row r="377" spans="1:11" x14ac:dyDescent="0.3">
      <c r="A377" s="116"/>
      <c r="B377" s="11"/>
      <c r="C377" s="11"/>
      <c r="D377" s="34"/>
      <c r="E377" s="98"/>
      <c r="F377" s="49"/>
      <c r="G377" s="66"/>
      <c r="H377" s="84"/>
      <c r="I377" s="66"/>
      <c r="J377" s="84"/>
      <c r="K377" s="73"/>
    </row>
    <row r="378" spans="1:11" x14ac:dyDescent="0.3">
      <c r="A378" s="116"/>
      <c r="B378" s="11"/>
      <c r="C378" s="11"/>
      <c r="D378" s="34"/>
      <c r="E378" s="98"/>
      <c r="F378" s="49"/>
      <c r="G378" s="66"/>
      <c r="H378" s="84"/>
      <c r="I378" s="66"/>
      <c r="J378" s="84"/>
      <c r="K378" s="73"/>
    </row>
    <row r="379" spans="1:11" x14ac:dyDescent="0.3">
      <c r="A379" s="116"/>
      <c r="B379" s="11"/>
      <c r="C379" s="11"/>
      <c r="D379" s="34"/>
      <c r="E379" s="98"/>
      <c r="F379" s="49"/>
      <c r="G379" s="66"/>
      <c r="H379" s="84"/>
      <c r="I379" s="66"/>
      <c r="J379" s="84"/>
      <c r="K379" s="73"/>
    </row>
    <row r="380" spans="1:11" x14ac:dyDescent="0.3">
      <c r="A380" s="116"/>
      <c r="B380" s="11"/>
      <c r="C380" s="11"/>
      <c r="D380" s="34"/>
      <c r="E380" s="98"/>
      <c r="F380" s="49"/>
      <c r="G380" s="66"/>
      <c r="H380" s="84"/>
      <c r="I380" s="66"/>
      <c r="J380" s="84"/>
      <c r="K380" s="73"/>
    </row>
    <row r="381" spans="1:11" x14ac:dyDescent="0.3">
      <c r="A381" s="116"/>
      <c r="B381" s="11"/>
      <c r="C381" s="11"/>
      <c r="D381" s="34"/>
      <c r="E381" s="98"/>
      <c r="F381" s="49"/>
      <c r="G381" s="66"/>
      <c r="H381" s="84"/>
      <c r="I381" s="66"/>
      <c r="J381" s="84"/>
      <c r="K381" s="73"/>
    </row>
    <row r="382" spans="1:11" x14ac:dyDescent="0.3">
      <c r="A382" s="116"/>
      <c r="B382" s="11"/>
      <c r="C382" s="11"/>
      <c r="D382" s="34"/>
      <c r="E382" s="98"/>
      <c r="F382" s="49"/>
      <c r="G382" s="66"/>
      <c r="H382" s="84"/>
      <c r="I382" s="66"/>
      <c r="J382" s="84"/>
      <c r="K382" s="73"/>
    </row>
    <row r="383" spans="1:11" x14ac:dyDescent="0.3">
      <c r="A383" s="116"/>
      <c r="B383" s="11"/>
      <c r="C383" s="11"/>
      <c r="D383" s="34"/>
      <c r="E383" s="98"/>
      <c r="F383" s="49"/>
      <c r="G383" s="66"/>
      <c r="H383" s="84"/>
      <c r="I383" s="66"/>
      <c r="J383" s="84"/>
      <c r="K383" s="73"/>
    </row>
    <row r="384" spans="1:11" x14ac:dyDescent="0.3">
      <c r="A384" s="116"/>
      <c r="B384" s="11"/>
      <c r="C384" s="11"/>
      <c r="D384" s="34"/>
      <c r="E384" s="98"/>
      <c r="F384" s="49"/>
      <c r="G384" s="66"/>
      <c r="H384" s="84"/>
      <c r="I384" s="66"/>
      <c r="J384" s="84"/>
      <c r="K384" s="73"/>
    </row>
    <row r="385" spans="1:11" x14ac:dyDescent="0.3">
      <c r="A385" s="116"/>
      <c r="B385" s="11"/>
      <c r="C385" s="11"/>
      <c r="D385" s="34"/>
      <c r="E385" s="98"/>
      <c r="F385" s="49"/>
      <c r="G385" s="66"/>
      <c r="H385" s="84"/>
      <c r="I385" s="66"/>
      <c r="J385" s="84"/>
      <c r="K385" s="73"/>
    </row>
    <row r="386" spans="1:11" x14ac:dyDescent="0.3">
      <c r="A386" s="116"/>
      <c r="B386" s="11"/>
      <c r="C386" s="11"/>
      <c r="D386" s="34"/>
      <c r="E386" s="98"/>
      <c r="F386" s="49"/>
      <c r="G386" s="66"/>
      <c r="H386" s="84"/>
      <c r="I386" s="66"/>
      <c r="J386" s="84"/>
      <c r="K386" s="73"/>
    </row>
    <row r="387" spans="1:11" x14ac:dyDescent="0.3">
      <c r="A387" s="116"/>
      <c r="B387" s="11"/>
      <c r="C387" s="11"/>
      <c r="D387" s="34"/>
      <c r="E387" s="98"/>
      <c r="F387" s="49"/>
      <c r="G387" s="66"/>
      <c r="H387" s="84"/>
      <c r="I387" s="66"/>
      <c r="J387" s="84"/>
      <c r="K387" s="73"/>
    </row>
    <row r="388" spans="1:11" x14ac:dyDescent="0.3">
      <c r="A388" s="116"/>
      <c r="B388" s="11"/>
      <c r="C388" s="11"/>
      <c r="D388" s="34"/>
      <c r="E388" s="98"/>
      <c r="F388" s="49"/>
      <c r="G388" s="66"/>
      <c r="H388" s="84"/>
      <c r="I388" s="66"/>
      <c r="J388" s="84"/>
      <c r="K388" s="73"/>
    </row>
    <row r="389" spans="1:11" x14ac:dyDescent="0.3">
      <c r="A389" s="116"/>
      <c r="B389" s="11"/>
      <c r="C389" s="11"/>
      <c r="D389" s="34"/>
      <c r="E389" s="98"/>
      <c r="F389" s="49"/>
      <c r="G389" s="66"/>
      <c r="H389" s="84"/>
      <c r="I389" s="66"/>
      <c r="J389" s="84"/>
      <c r="K389" s="73"/>
    </row>
    <row r="390" spans="1:11" x14ac:dyDescent="0.3">
      <c r="A390" s="116"/>
      <c r="B390" s="11"/>
      <c r="C390" s="11"/>
      <c r="D390" s="34"/>
      <c r="E390" s="98"/>
      <c r="F390" s="49"/>
      <c r="G390" s="66"/>
      <c r="H390" s="84"/>
      <c r="I390" s="66"/>
      <c r="J390" s="84"/>
      <c r="K390" s="73"/>
    </row>
    <row r="391" spans="1:11" x14ac:dyDescent="0.3">
      <c r="A391" s="116"/>
      <c r="B391" s="11"/>
      <c r="C391" s="11"/>
      <c r="D391" s="34"/>
      <c r="E391" s="98"/>
      <c r="F391" s="49"/>
      <c r="G391" s="66"/>
      <c r="H391" s="84"/>
      <c r="I391" s="66"/>
      <c r="J391" s="84"/>
      <c r="K391" s="73"/>
    </row>
    <row r="392" spans="1:11" x14ac:dyDescent="0.3">
      <c r="A392" s="116"/>
      <c r="B392" s="11"/>
      <c r="C392" s="11"/>
      <c r="D392" s="34"/>
      <c r="E392" s="98"/>
      <c r="F392" s="49"/>
      <c r="G392" s="66"/>
      <c r="H392" s="84"/>
      <c r="I392" s="66"/>
      <c r="J392" s="84"/>
      <c r="K392" s="73"/>
    </row>
    <row r="393" spans="1:11" x14ac:dyDescent="0.3">
      <c r="A393" s="116"/>
      <c r="B393" s="11"/>
      <c r="C393" s="11"/>
      <c r="D393" s="34"/>
      <c r="E393" s="98"/>
      <c r="F393" s="49"/>
      <c r="G393" s="66"/>
      <c r="H393" s="84"/>
      <c r="I393" s="66"/>
      <c r="J393" s="84"/>
      <c r="K393" s="73"/>
    </row>
    <row r="394" spans="1:11" x14ac:dyDescent="0.3">
      <c r="A394" s="116"/>
      <c r="B394" s="11"/>
      <c r="C394" s="11"/>
      <c r="D394" s="34"/>
      <c r="E394" s="98"/>
      <c r="F394" s="49"/>
      <c r="G394" s="66"/>
      <c r="H394" s="84"/>
      <c r="I394" s="66"/>
      <c r="J394" s="84"/>
      <c r="K394" s="73"/>
    </row>
    <row r="395" spans="1:11" x14ac:dyDescent="0.3">
      <c r="A395" s="116"/>
      <c r="B395" s="11"/>
      <c r="C395" s="11"/>
      <c r="D395" s="34"/>
      <c r="E395" s="98"/>
      <c r="F395" s="49"/>
      <c r="G395" s="66"/>
      <c r="H395" s="84"/>
      <c r="I395" s="66"/>
      <c r="J395" s="84"/>
      <c r="K395" s="73"/>
    </row>
    <row r="396" spans="1:11" x14ac:dyDescent="0.3">
      <c r="A396" s="116"/>
      <c r="B396" s="11"/>
      <c r="C396" s="11"/>
      <c r="D396" s="34"/>
      <c r="E396" s="98"/>
      <c r="F396" s="49"/>
      <c r="G396" s="66"/>
      <c r="H396" s="84"/>
      <c r="I396" s="66"/>
      <c r="J396" s="84"/>
      <c r="K396" s="73"/>
    </row>
    <row r="397" spans="1:11" x14ac:dyDescent="0.3">
      <c r="A397" s="116"/>
      <c r="B397" s="11"/>
      <c r="C397" s="11"/>
      <c r="D397" s="34"/>
      <c r="E397" s="98"/>
      <c r="F397" s="49"/>
      <c r="G397" s="66"/>
      <c r="H397" s="84"/>
      <c r="I397" s="66"/>
      <c r="J397" s="84"/>
      <c r="K397" s="73"/>
    </row>
    <row r="398" spans="1:11" x14ac:dyDescent="0.3">
      <c r="A398" s="116"/>
      <c r="B398" s="11"/>
      <c r="C398" s="11"/>
      <c r="D398" s="34"/>
      <c r="E398" s="98"/>
      <c r="F398" s="49"/>
      <c r="G398" s="66"/>
      <c r="H398" s="84"/>
      <c r="I398" s="66"/>
      <c r="J398" s="84"/>
      <c r="K398" s="73"/>
    </row>
    <row r="399" spans="1:11" x14ac:dyDescent="0.3">
      <c r="A399" s="116"/>
      <c r="B399" s="11"/>
      <c r="C399" s="11"/>
      <c r="D399" s="34"/>
      <c r="E399" s="98"/>
      <c r="F399" s="49"/>
      <c r="G399" s="66"/>
      <c r="H399" s="84"/>
      <c r="I399" s="66"/>
      <c r="J399" s="84"/>
      <c r="K399" s="73"/>
    </row>
    <row r="400" spans="1:11" x14ac:dyDescent="0.3">
      <c r="A400" s="116"/>
      <c r="B400" s="11"/>
      <c r="C400" s="11"/>
      <c r="D400" s="34"/>
      <c r="E400" s="98"/>
      <c r="F400" s="49"/>
      <c r="G400" s="66"/>
      <c r="H400" s="84"/>
      <c r="I400" s="66"/>
      <c r="J400" s="84"/>
      <c r="K400" s="73"/>
    </row>
    <row r="401" spans="1:11" x14ac:dyDescent="0.3">
      <c r="A401" s="116"/>
      <c r="B401" s="11"/>
      <c r="C401" s="11"/>
      <c r="D401" s="34"/>
      <c r="E401" s="98"/>
      <c r="F401" s="49"/>
      <c r="G401" s="66"/>
      <c r="H401" s="84"/>
      <c r="I401" s="66"/>
      <c r="J401" s="84"/>
      <c r="K401" s="73"/>
    </row>
    <row r="402" spans="1:11" x14ac:dyDescent="0.3">
      <c r="A402" s="116"/>
      <c r="B402" s="11"/>
      <c r="C402" s="11"/>
      <c r="D402" s="34"/>
      <c r="E402" s="98"/>
      <c r="F402" s="49"/>
      <c r="G402" s="66"/>
      <c r="H402" s="84"/>
      <c r="I402" s="66"/>
      <c r="J402" s="84"/>
      <c r="K402" s="73"/>
    </row>
    <row r="403" spans="1:11" x14ac:dyDescent="0.3">
      <c r="A403" s="116"/>
      <c r="B403" s="11"/>
      <c r="C403" s="11"/>
      <c r="D403" s="34"/>
      <c r="E403" s="98"/>
      <c r="F403" s="49"/>
      <c r="G403" s="66"/>
      <c r="H403" s="84"/>
      <c r="I403" s="66"/>
      <c r="J403" s="84"/>
      <c r="K403" s="73"/>
    </row>
    <row r="404" spans="1:11" x14ac:dyDescent="0.3">
      <c r="A404" s="116"/>
      <c r="B404" s="11"/>
      <c r="C404" s="11"/>
      <c r="D404" s="34"/>
      <c r="E404" s="98"/>
      <c r="F404" s="49"/>
      <c r="G404" s="66"/>
      <c r="H404" s="84"/>
      <c r="I404" s="66"/>
      <c r="J404" s="84"/>
      <c r="K404" s="73"/>
    </row>
    <row r="405" spans="1:11" x14ac:dyDescent="0.3">
      <c r="A405" s="116"/>
      <c r="B405" s="11"/>
      <c r="C405" s="11"/>
      <c r="D405" s="34"/>
      <c r="E405" s="98"/>
      <c r="F405" s="49"/>
      <c r="G405" s="66"/>
      <c r="H405" s="84"/>
      <c r="I405" s="66"/>
      <c r="J405" s="84"/>
      <c r="K405" s="73"/>
    </row>
    <row r="406" spans="1:11" x14ac:dyDescent="0.3">
      <c r="A406" s="116"/>
      <c r="B406" s="11"/>
      <c r="C406" s="11"/>
      <c r="D406" s="34"/>
      <c r="E406" s="98"/>
      <c r="F406" s="49"/>
      <c r="G406" s="66"/>
      <c r="H406" s="84"/>
      <c r="I406" s="66"/>
      <c r="J406" s="84"/>
      <c r="K406" s="73"/>
    </row>
    <row r="407" spans="1:11" x14ac:dyDescent="0.3">
      <c r="A407" s="116"/>
      <c r="B407" s="11"/>
      <c r="C407" s="11"/>
      <c r="D407" s="34"/>
      <c r="E407" s="98"/>
      <c r="F407" s="49"/>
      <c r="G407" s="66"/>
      <c r="H407" s="84"/>
      <c r="I407" s="66"/>
      <c r="J407" s="84"/>
      <c r="K407" s="73"/>
    </row>
    <row r="408" spans="1:11" x14ac:dyDescent="0.3">
      <c r="A408" s="116"/>
      <c r="B408" s="11"/>
      <c r="C408" s="11"/>
      <c r="D408" s="34"/>
      <c r="E408" s="98"/>
      <c r="F408" s="49"/>
      <c r="G408" s="66"/>
      <c r="H408" s="84"/>
      <c r="I408" s="66"/>
      <c r="J408" s="84"/>
      <c r="K408" s="73"/>
    </row>
    <row r="409" spans="1:11" x14ac:dyDescent="0.3">
      <c r="A409" s="116"/>
      <c r="B409" s="11"/>
      <c r="C409" s="11"/>
      <c r="D409" s="34"/>
      <c r="E409" s="98"/>
      <c r="F409" s="49"/>
      <c r="G409" s="66"/>
      <c r="H409" s="84"/>
      <c r="I409" s="66"/>
      <c r="J409" s="84"/>
      <c r="K409" s="73"/>
    </row>
    <row r="410" spans="1:11" x14ac:dyDescent="0.3">
      <c r="A410" s="116"/>
      <c r="B410" s="11"/>
      <c r="C410" s="11"/>
      <c r="D410" s="34"/>
      <c r="E410" s="98"/>
      <c r="F410" s="49"/>
      <c r="G410" s="66"/>
      <c r="H410" s="84"/>
      <c r="I410" s="66"/>
      <c r="J410" s="84"/>
      <c r="K410" s="73"/>
    </row>
    <row r="411" spans="1:11" x14ac:dyDescent="0.3">
      <c r="A411" s="116"/>
      <c r="B411" s="11"/>
      <c r="C411" s="11"/>
      <c r="D411" s="34"/>
      <c r="E411" s="98"/>
      <c r="F411" s="49"/>
      <c r="G411" s="66"/>
      <c r="H411" s="84"/>
      <c r="I411" s="66"/>
      <c r="J411" s="84"/>
      <c r="K411" s="73"/>
    </row>
    <row r="412" spans="1:11" x14ac:dyDescent="0.3">
      <c r="A412" s="116"/>
      <c r="B412" s="11"/>
      <c r="C412" s="11"/>
      <c r="D412" s="34"/>
      <c r="E412" s="98"/>
      <c r="F412" s="49"/>
      <c r="G412" s="66"/>
      <c r="H412" s="84"/>
      <c r="I412" s="66"/>
      <c r="J412" s="84"/>
      <c r="K412" s="73"/>
    </row>
    <row r="413" spans="1:11" x14ac:dyDescent="0.3">
      <c r="A413" s="116"/>
      <c r="B413" s="11"/>
      <c r="C413" s="11"/>
      <c r="D413" s="34"/>
      <c r="E413" s="98"/>
      <c r="F413" s="49"/>
      <c r="G413" s="66"/>
      <c r="H413" s="84"/>
      <c r="I413" s="66"/>
      <c r="J413" s="84"/>
      <c r="K413" s="73"/>
    </row>
    <row r="414" spans="1:11" x14ac:dyDescent="0.3">
      <c r="A414" s="116"/>
      <c r="B414" s="11"/>
      <c r="C414" s="11"/>
      <c r="D414" s="34"/>
      <c r="E414" s="98"/>
      <c r="F414" s="49"/>
      <c r="G414" s="66"/>
      <c r="H414" s="84"/>
      <c r="I414" s="66"/>
      <c r="J414" s="84"/>
      <c r="K414" s="73"/>
    </row>
    <row r="415" spans="1:11" x14ac:dyDescent="0.3">
      <c r="A415" s="116"/>
      <c r="B415" s="11"/>
      <c r="C415" s="11"/>
      <c r="D415" s="34"/>
      <c r="E415" s="98"/>
      <c r="F415" s="49"/>
      <c r="G415" s="66"/>
      <c r="H415" s="84"/>
      <c r="I415" s="66"/>
      <c r="J415" s="84"/>
      <c r="K415" s="73"/>
    </row>
    <row r="416" spans="1:11" x14ac:dyDescent="0.3">
      <c r="A416" s="116"/>
      <c r="B416" s="11"/>
      <c r="C416" s="11"/>
      <c r="D416" s="34"/>
      <c r="E416" s="98"/>
      <c r="F416" s="49"/>
      <c r="G416" s="66"/>
      <c r="H416" s="84"/>
      <c r="I416" s="66"/>
      <c r="J416" s="84"/>
      <c r="K416" s="73"/>
    </row>
    <row r="417" spans="1:11" x14ac:dyDescent="0.3">
      <c r="A417" s="116"/>
      <c r="B417" s="11"/>
      <c r="C417" s="11"/>
      <c r="D417" s="34"/>
      <c r="E417" s="98"/>
      <c r="F417" s="49"/>
      <c r="G417" s="66"/>
      <c r="H417" s="84"/>
      <c r="I417" s="66"/>
      <c r="J417" s="84"/>
      <c r="K417" s="73"/>
    </row>
    <row r="418" spans="1:11" x14ac:dyDescent="0.3">
      <c r="A418" s="116"/>
      <c r="B418" s="11"/>
      <c r="C418" s="11"/>
      <c r="D418" s="34"/>
      <c r="E418" s="98"/>
      <c r="F418" s="49"/>
      <c r="G418" s="66"/>
      <c r="H418" s="84"/>
      <c r="I418" s="66"/>
      <c r="J418" s="84"/>
      <c r="K418" s="73"/>
    </row>
    <row r="419" spans="1:11" x14ac:dyDescent="0.3">
      <c r="A419" s="116"/>
      <c r="B419" s="11"/>
      <c r="C419" s="11"/>
      <c r="D419" s="34"/>
      <c r="E419" s="98"/>
      <c r="F419" s="49"/>
      <c r="G419" s="66"/>
      <c r="H419" s="84"/>
      <c r="I419" s="66"/>
      <c r="J419" s="84"/>
      <c r="K419" s="73"/>
    </row>
    <row r="420" spans="1:11" x14ac:dyDescent="0.3">
      <c r="A420" s="116"/>
      <c r="B420" s="11"/>
      <c r="C420" s="11"/>
      <c r="D420" s="34"/>
      <c r="E420" s="98"/>
      <c r="F420" s="49"/>
      <c r="G420" s="66"/>
      <c r="H420" s="84"/>
      <c r="I420" s="66"/>
      <c r="J420" s="84"/>
      <c r="K420" s="73"/>
    </row>
    <row r="421" spans="1:11" x14ac:dyDescent="0.3">
      <c r="A421" s="116"/>
      <c r="B421" s="11"/>
      <c r="C421" s="11"/>
      <c r="D421" s="34"/>
      <c r="E421" s="98"/>
      <c r="F421" s="49"/>
      <c r="G421" s="66"/>
      <c r="H421" s="84"/>
      <c r="I421" s="66"/>
      <c r="J421" s="84"/>
      <c r="K421" s="73"/>
    </row>
    <row r="422" spans="1:11" x14ac:dyDescent="0.3">
      <c r="A422" s="116"/>
      <c r="B422" s="11"/>
      <c r="C422" s="11"/>
      <c r="D422" s="34"/>
      <c r="E422" s="98"/>
      <c r="F422" s="49"/>
      <c r="G422" s="66"/>
      <c r="H422" s="84"/>
      <c r="I422" s="66"/>
      <c r="J422" s="84"/>
      <c r="K422" s="73"/>
    </row>
    <row r="423" spans="1:11" x14ac:dyDescent="0.3">
      <c r="A423" s="116"/>
      <c r="B423" s="11"/>
      <c r="C423" s="11"/>
      <c r="D423" s="34"/>
      <c r="E423" s="98"/>
      <c r="F423" s="49"/>
      <c r="G423" s="66"/>
      <c r="H423" s="84"/>
      <c r="I423" s="66"/>
      <c r="J423" s="84"/>
      <c r="K423" s="73"/>
    </row>
    <row r="424" spans="1:11" x14ac:dyDescent="0.3">
      <c r="A424" s="116"/>
      <c r="B424" s="11"/>
      <c r="C424" s="11"/>
      <c r="D424" s="34"/>
      <c r="E424" s="98"/>
      <c r="F424" s="49"/>
      <c r="G424" s="66"/>
      <c r="H424" s="84"/>
      <c r="I424" s="66"/>
      <c r="J424" s="84"/>
      <c r="K424" s="73"/>
    </row>
    <row r="425" spans="1:11" x14ac:dyDescent="0.3">
      <c r="A425" s="116"/>
    </row>
  </sheetData>
  <sheetProtection selectLockedCells="1"/>
  <mergeCells count="31">
    <mergeCell ref="N2:N4"/>
    <mergeCell ref="O2:O4"/>
    <mergeCell ref="A120:A125"/>
    <mergeCell ref="A132:A138"/>
    <mergeCell ref="A126:A131"/>
    <mergeCell ref="F2:I2"/>
    <mergeCell ref="F3:G3"/>
    <mergeCell ref="H3:I3"/>
    <mergeCell ref="J2:M2"/>
    <mergeCell ref="J3:K3"/>
    <mergeCell ref="L3:M3"/>
    <mergeCell ref="A141:A145"/>
    <mergeCell ref="A180:A186"/>
    <mergeCell ref="A171:A179"/>
    <mergeCell ref="A161:A170"/>
    <mergeCell ref="A146:A160"/>
    <mergeCell ref="A1:E1"/>
    <mergeCell ref="A114:A119"/>
    <mergeCell ref="A110:A113"/>
    <mergeCell ref="A103:A109"/>
    <mergeCell ref="A77:A78"/>
    <mergeCell ref="A70:A76"/>
    <mergeCell ref="A60:A69"/>
    <mergeCell ref="A56:A59"/>
    <mergeCell ref="A43:A55"/>
    <mergeCell ref="A33:A42"/>
    <mergeCell ref="A10:A12"/>
    <mergeCell ref="A26:A32"/>
    <mergeCell ref="A13:A25"/>
    <mergeCell ref="A79:A99"/>
    <mergeCell ref="A6:A9"/>
  </mergeCells>
  <pageMargins left="0.70866141732283472" right="0.70866141732283472" top="0.74803149606299213" bottom="0.74803149606299213" header="0.31496062992125984" footer="0.31496062992125984"/>
  <pageSetup paperSize="9" scale="31" fitToHeight="0" orientation="landscape" r:id="rId1"/>
  <rowBreaks count="7" manualBreakCount="7">
    <brk id="42" max="22" man="1"/>
    <brk id="55" max="19" man="1"/>
    <brk id="76" max="19" man="1"/>
    <brk id="119" max="19" man="1"/>
    <brk id="131" max="22" man="1"/>
    <brk id="145" max="22" man="1"/>
    <brk id="170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по районам</vt:lpstr>
      <vt:lpstr>'Перечень по районам'!Область_печати</vt:lpstr>
    </vt:vector>
  </TitlesOfParts>
  <Company>----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Радченко Екатерина Александровна</cp:lastModifiedBy>
  <cp:lastPrinted>2024-02-26T09:52:58Z</cp:lastPrinted>
  <dcterms:created xsi:type="dcterms:W3CDTF">2006-01-23T08:08:26Z</dcterms:created>
  <dcterms:modified xsi:type="dcterms:W3CDTF">2025-03-14T13:56:55Z</dcterms:modified>
</cp:coreProperties>
</file>